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3.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4.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5.xml" ContentType="application/vnd.openxmlformats-officedocument.drawing+xml"/>
  <Override PartName="/xl/tables/table5.xml" ContentType="application/vnd.openxmlformats-officedocument.spreadsheetml.table+xml"/>
  <Override PartName="/xl/slicers/slicer5.xml" ContentType="application/vnd.ms-excel.slicer+xml"/>
  <Override PartName="/xl/drawings/drawing6.xml" ContentType="application/vnd.openxmlformats-officedocument.drawing+xml"/>
  <Override PartName="/xl/tables/table6.xml" ContentType="application/vnd.openxmlformats-officedocument.spreadsheetml.table+xml"/>
  <Override PartName="/xl/slicers/slicer6.xml" ContentType="application/vnd.ms-excel.slicer+xml"/>
  <Override PartName="/xl/drawings/drawing7.xml" ContentType="application/vnd.openxmlformats-officedocument.drawing+xml"/>
  <Override PartName="/xl/ctrlProps/ctrlProp1.xml" ContentType="application/vnd.ms-excel.controlproperties+xml"/>
  <Override PartName="/xl/tables/table7.xml" ContentType="application/vnd.openxmlformats-officedocument.spreadsheetml.table+xml"/>
  <Override PartName="/xl/slicers/slicer7.xml" ContentType="application/vnd.ms-excel.slicer+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My Drive\Documents\"/>
    </mc:Choice>
  </mc:AlternateContent>
  <xr:revisionPtr revIDLastSave="0" documentId="13_ncr:1_{919DA929-52F0-4CA1-84B3-C077C150716D}" xr6:coauthVersionLast="47" xr6:coauthVersionMax="47" xr10:uidLastSave="{00000000-0000-0000-0000-000000000000}"/>
  <bookViews>
    <workbookView xWindow="-120" yWindow="-120" windowWidth="29040" windowHeight="15720" activeTab="6" xr2:uid="{E509401D-8BCD-4872-83DB-9C5EDFE3091A}"/>
  </bookViews>
  <sheets>
    <sheet name="2019" sheetId="7" r:id="rId1"/>
    <sheet name="2020" sheetId="6" r:id="rId2"/>
    <sheet name="2021" sheetId="5" r:id="rId3"/>
    <sheet name="2022" sheetId="4" r:id="rId4"/>
    <sheet name="2023" sheetId="3" r:id="rId5"/>
    <sheet name="2024" sheetId="1" r:id="rId6"/>
    <sheet name="2025" sheetId="9" r:id="rId7"/>
    <sheet name="Por sujeto obligado" sheetId="8" r:id="rId8"/>
    <sheet name="Históricos" sheetId="10" r:id="rId9"/>
  </sheets>
  <definedNames>
    <definedName name="SegmentaciónDeDatos_Tipo">#N/A</definedName>
    <definedName name="SegmentaciónDeDatos_Tipo1">#N/A</definedName>
    <definedName name="SegmentaciónDeDatos_Tipo11">#N/A</definedName>
    <definedName name="SegmentaciónDeDatos_Tipo111">#N/A</definedName>
    <definedName name="SegmentaciónDeDatos_Tipo1111">#N/A</definedName>
    <definedName name="SegmentaciónDeDatos_Tipo1112">#N/A</definedName>
    <definedName name="SegmentaciónDeDatos_Tipo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0"/>
        <x14:slicerCache r:id="rId11"/>
        <x14:slicerCache r:id="rId12"/>
        <x14:slicerCache r:id="rId13"/>
        <x14:slicerCache r:id="rId14"/>
        <x14:slicerCache r:id="rId15"/>
        <x14:slicerCache r:id="rId1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9" l="1"/>
  <c r="H5" i="9"/>
  <c r="H6" i="9"/>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F4" i="10"/>
  <c r="E4" i="10"/>
  <c r="D4" i="10"/>
  <c r="C4" i="10"/>
  <c r="B4" i="10"/>
  <c r="D76" i="9" l="1"/>
  <c r="B5" i="8"/>
  <c r="G3" i="8"/>
  <c r="F3" i="8"/>
  <c r="E3" i="8"/>
  <c r="D3" i="8"/>
  <c r="C3" i="8"/>
  <c r="G76" i="9"/>
  <c r="C76" i="9" s="1"/>
  <c r="F76" i="9"/>
  <c r="E76" i="9"/>
  <c r="I3" i="8"/>
  <c r="G75" i="1"/>
  <c r="F75" i="1"/>
  <c r="E75" i="1"/>
  <c r="D75" i="1"/>
  <c r="H74" i="1"/>
  <c r="H73" i="1"/>
  <c r="H72" i="1"/>
  <c r="H71" i="1"/>
  <c r="H70" i="1"/>
  <c r="H69" i="1"/>
  <c r="H67" i="1"/>
  <c r="H65" i="1"/>
  <c r="H64" i="1"/>
  <c r="H68" i="1"/>
  <c r="H66"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1" i="1"/>
  <c r="H12" i="1"/>
  <c r="H10" i="1"/>
  <c r="H9" i="1"/>
  <c r="H8" i="1"/>
  <c r="H7" i="1"/>
  <c r="H6" i="1"/>
  <c r="H5" i="1"/>
  <c r="H4" i="1"/>
  <c r="G76" i="3"/>
  <c r="C76" i="3"/>
  <c r="F76" i="3"/>
  <c r="E76" i="3"/>
  <c r="D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G76" i="4"/>
  <c r="F76" i="4"/>
  <c r="E76" i="4"/>
  <c r="D76" i="4"/>
  <c r="C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5" i="4"/>
  <c r="H4" i="4"/>
  <c r="G76" i="5"/>
  <c r="F76" i="5"/>
  <c r="E76" i="5"/>
  <c r="D76" i="5"/>
  <c r="C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4" i="5"/>
  <c r="F77" i="6"/>
  <c r="E77" i="6"/>
  <c r="D77" i="6"/>
  <c r="C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G9" i="6"/>
  <c r="G8" i="6"/>
  <c r="G7" i="6"/>
  <c r="G6" i="6"/>
  <c r="G5" i="6"/>
  <c r="G4" i="6"/>
  <c r="D78" i="7"/>
  <c r="C78" i="7"/>
  <c r="H4" i="10" l="1"/>
  <c r="H3" i="8"/>
  <c r="C75" i="1"/>
  <c r="G4" i="10" s="1"/>
</calcChain>
</file>

<file path=xl/sharedStrings.xml><?xml version="1.0" encoding="utf-8"?>
<sst xmlns="http://schemas.openxmlformats.org/spreadsheetml/2006/main" count="1127" uniqueCount="94">
  <si>
    <t>Tipo</t>
  </si>
  <si>
    <t>Sujeto obligado</t>
  </si>
  <si>
    <t>Anual</t>
  </si>
  <si>
    <t>Poderes</t>
  </si>
  <si>
    <t>Poder Ejecutivo</t>
  </si>
  <si>
    <t>Poder Judicial</t>
  </si>
  <si>
    <t>Poder Legislativo</t>
  </si>
  <si>
    <t>Autónomos</t>
  </si>
  <si>
    <t>FGE</t>
  </si>
  <si>
    <t>IACIP</t>
  </si>
  <si>
    <t>IEEG</t>
  </si>
  <si>
    <t>PRODHEG</t>
  </si>
  <si>
    <t>TJA</t>
  </si>
  <si>
    <t>TEEG</t>
  </si>
  <si>
    <t>UG</t>
  </si>
  <si>
    <t>Ayuntamientos</t>
  </si>
  <si>
    <t>Abasolo</t>
  </si>
  <si>
    <t>Acámbaro</t>
  </si>
  <si>
    <t>Apaseo el Alto</t>
  </si>
  <si>
    <t>Apaseo el Grande</t>
  </si>
  <si>
    <t>Atarjea</t>
  </si>
  <si>
    <t>Celaya</t>
  </si>
  <si>
    <t>Comonfort</t>
  </si>
  <si>
    <t>Coroneo</t>
  </si>
  <si>
    <t>Cortazar</t>
  </si>
  <si>
    <t>Cuerámaro</t>
  </si>
  <si>
    <t>Doctor Mora</t>
  </si>
  <si>
    <t>Dolores Hidalgo, C.I.N.</t>
  </si>
  <si>
    <t>Guanajuato</t>
  </si>
  <si>
    <t>Huanímaro</t>
  </si>
  <si>
    <t>Irapuato</t>
  </si>
  <si>
    <t>Jaral del Progreso</t>
  </si>
  <si>
    <t>Jerécuaro</t>
  </si>
  <si>
    <t>León</t>
  </si>
  <si>
    <t>Manuel Doblado</t>
  </si>
  <si>
    <t>Moroleón</t>
  </si>
  <si>
    <t>Ocampo</t>
  </si>
  <si>
    <t>Pénjamo</t>
  </si>
  <si>
    <t>Pueblo Nuevo</t>
  </si>
  <si>
    <t>Purísima del Rincón</t>
  </si>
  <si>
    <t>Romita</t>
  </si>
  <si>
    <t>Salamanca</t>
  </si>
  <si>
    <t>Salvatierra</t>
  </si>
  <si>
    <t>San Diego de la Unión</t>
  </si>
  <si>
    <t>San Felipe</t>
  </si>
  <si>
    <t>San Francisco del Rincón</t>
  </si>
  <si>
    <t>San José de Iturbide</t>
  </si>
  <si>
    <t>San Luis de la Paz</t>
  </si>
  <si>
    <t>San Miguel de Allende</t>
  </si>
  <si>
    <t>Santa Catarina</t>
  </si>
  <si>
    <t>Santa Cruz de Juventino Rosas</t>
  </si>
  <si>
    <t>Santiago Maravatío</t>
  </si>
  <si>
    <t>Silao</t>
  </si>
  <si>
    <t>Tarandacuao</t>
  </si>
  <si>
    <t>Tarimoro</t>
  </si>
  <si>
    <t>Tierra Blanca</t>
  </si>
  <si>
    <t>Uriangato</t>
  </si>
  <si>
    <t>Valle de Santiago</t>
  </si>
  <si>
    <t>Victoria</t>
  </si>
  <si>
    <t>Villagrán</t>
  </si>
  <si>
    <t>Xichú</t>
  </si>
  <si>
    <t>Yuriria</t>
  </si>
  <si>
    <t>Paramunicipales</t>
  </si>
  <si>
    <t>CMAPAS-Salamanca</t>
  </si>
  <si>
    <t>SAPAL-León</t>
  </si>
  <si>
    <t>SIMAPAG-Guanajuato</t>
  </si>
  <si>
    <t>Descentralizados</t>
  </si>
  <si>
    <t>AGE</t>
  </si>
  <si>
    <t>no aplica</t>
  </si>
  <si>
    <t>SESEA</t>
  </si>
  <si>
    <t>Partidos</t>
  </si>
  <si>
    <t>PAN</t>
  </si>
  <si>
    <t>PRD</t>
  </si>
  <si>
    <t>PT</t>
  </si>
  <si>
    <t>MORENA</t>
  </si>
  <si>
    <t>Movimiento Ciudadano</t>
  </si>
  <si>
    <t>Nueva Alianza Guanajuato</t>
  </si>
  <si>
    <t>PRI</t>
  </si>
  <si>
    <t>PVEM</t>
  </si>
  <si>
    <t>Sindicatos</t>
  </si>
  <si>
    <t>ASPAAUG-UG</t>
  </si>
  <si>
    <t>ASTAUG-UG</t>
  </si>
  <si>
    <t>Sind. Díaz Barriga-Salvatierra</t>
  </si>
  <si>
    <t>SITSAIC-SAPAL</t>
  </si>
  <si>
    <t>Moral</t>
  </si>
  <si>
    <t>CRIT Teletón</t>
  </si>
  <si>
    <t>Total</t>
  </si>
  <si>
    <t>Trimestres 1 y 2</t>
  </si>
  <si>
    <t>Trimestre 3</t>
  </si>
  <si>
    <t>Trimestre 4</t>
  </si>
  <si>
    <t>Trimestre 1</t>
  </si>
  <si>
    <t>Trimestre 2</t>
  </si>
  <si>
    <t>Selecciona de la lista al sujeto obligado:</t>
  </si>
  <si>
    <t>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</si>
</sst>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Actualizado al:&quot;\ dd/mmm\./yyyy"/>
  </numFmts>
  <fonts count="12" x14ac:knownFonts="1">
    <font>
      <sz val="11"/>
      <color theme="1"/>
      <name val="Aptos Narrow"/>
      <family val="2"/>
      <scheme val="minor"/>
    </font>
    <font>
      <sz val="11"/>
      <color theme="1"/>
      <name val="Aptos Narrow"/>
      <family val="2"/>
      <scheme val="minor"/>
    </font>
    <font>
      <sz val="8"/>
      <name val="Aptos Narrow"/>
      <family val="2"/>
      <scheme val="minor"/>
    </font>
    <font>
      <sz val="10"/>
      <color theme="1"/>
      <name val="Aptos Narrow"/>
      <family val="2"/>
      <scheme val="minor"/>
    </font>
    <font>
      <sz val="13"/>
      <color theme="1"/>
      <name val="Aptos Narrow"/>
      <family val="2"/>
      <scheme val="minor"/>
    </font>
    <font>
      <sz val="10"/>
      <color rgb="FF000000"/>
      <name val="Aptos Narrow"/>
      <family val="2"/>
    </font>
    <font>
      <sz val="11"/>
      <color rgb="FF000000"/>
      <name val="Aptos Narrow"/>
      <family val="2"/>
    </font>
    <font>
      <b/>
      <sz val="12"/>
      <color theme="1"/>
      <name val="Aptos Narrow"/>
      <family val="2"/>
      <scheme val="minor"/>
    </font>
    <font>
      <b/>
      <sz val="11"/>
      <color theme="1" tint="0.499984740745262"/>
      <name val="Aptos Narrow"/>
      <family val="2"/>
      <scheme val="minor"/>
    </font>
    <font>
      <sz val="8"/>
      <color theme="1" tint="0.14999847407452621"/>
      <name val="Aptos Narrow"/>
      <family val="2"/>
      <scheme val="minor"/>
    </font>
    <font>
      <b/>
      <sz val="11"/>
      <color theme="1"/>
      <name val="Aptos Narrow"/>
      <family val="2"/>
      <scheme val="minor"/>
    </font>
    <font>
      <i/>
      <sz val="10"/>
      <color theme="1"/>
      <name val="Aptos Narrow"/>
      <family val="2"/>
      <scheme val="minor"/>
    </font>
  </fonts>
  <fills count="12">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C5B8FF"/>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32">
    <xf numFmtId="0" fontId="0" fillId="0" borderId="0" xfId="0"/>
    <xf numFmtId="10" fontId="3" fillId="0" borderId="0" xfId="1" applyNumberFormat="1" applyFont="1"/>
    <xf numFmtId="0" fontId="3" fillId="0" borderId="0" xfId="0" applyFont="1"/>
    <xf numFmtId="10" fontId="3" fillId="0" borderId="0" xfId="1" applyNumberFormat="1" applyFont="1" applyAlignment="1">
      <alignment horizontal="center"/>
    </xf>
    <xf numFmtId="0" fontId="3" fillId="0" borderId="0" xfId="0" applyFont="1" applyAlignment="1">
      <alignment horizontal="center"/>
    </xf>
    <xf numFmtId="0" fontId="0" fillId="0" borderId="0" xfId="0" applyAlignment="1">
      <alignment horizontal="center"/>
    </xf>
    <xf numFmtId="10" fontId="0" fillId="0" borderId="0" xfId="0" applyNumberFormat="1" applyAlignment="1">
      <alignment horizontal="right"/>
    </xf>
    <xf numFmtId="10" fontId="4" fillId="2" borderId="0" xfId="0" applyNumberFormat="1" applyFont="1" applyFill="1" applyAlignment="1">
      <alignment horizontal="left"/>
    </xf>
    <xf numFmtId="10" fontId="4" fillId="3" borderId="0" xfId="0" applyNumberFormat="1" applyFont="1" applyFill="1" applyAlignment="1">
      <alignment horizontal="left"/>
    </xf>
    <xf numFmtId="10" fontId="4" fillId="6" borderId="0" xfId="0" applyNumberFormat="1" applyFont="1" applyFill="1" applyAlignment="1">
      <alignment horizontal="left"/>
    </xf>
    <xf numFmtId="10" fontId="4" fillId="7" borderId="0" xfId="0" applyNumberFormat="1" applyFont="1" applyFill="1" applyAlignment="1">
      <alignment horizontal="left"/>
    </xf>
    <xf numFmtId="10" fontId="5" fillId="0" borderId="0" xfId="1" applyNumberFormat="1" applyFont="1" applyAlignment="1">
      <alignment horizontal="center"/>
    </xf>
    <xf numFmtId="10" fontId="6" fillId="0" borderId="0" xfId="0" applyNumberFormat="1" applyFont="1" applyAlignment="1">
      <alignment horizontal="right"/>
    </xf>
    <xf numFmtId="0" fontId="4" fillId="0" borderId="0" xfId="0" applyFont="1"/>
    <xf numFmtId="0" fontId="7" fillId="8" borderId="0" xfId="0" applyFont="1" applyFill="1" applyAlignment="1" applyProtection="1">
      <alignment vertical="center"/>
      <protection locked="0"/>
    </xf>
    <xf numFmtId="10" fontId="4" fillId="9" borderId="0" xfId="0" applyNumberFormat="1" applyFont="1" applyFill="1" applyAlignment="1">
      <alignment horizontal="left"/>
    </xf>
    <xf numFmtId="10" fontId="4" fillId="10" borderId="0" xfId="0" applyNumberFormat="1" applyFont="1" applyFill="1" applyAlignment="1">
      <alignment horizontal="left"/>
    </xf>
    <xf numFmtId="10" fontId="3" fillId="0" borderId="0" xfId="0" applyNumberFormat="1" applyFont="1" applyAlignment="1">
      <alignment horizontal="right"/>
    </xf>
    <xf numFmtId="10" fontId="3" fillId="0" borderId="0" xfId="0" applyNumberFormat="1" applyFont="1"/>
    <xf numFmtId="164" fontId="8" fillId="0" borderId="0" xfId="0" applyNumberFormat="1" applyFont="1" applyAlignment="1">
      <alignment horizontal="left"/>
    </xf>
    <xf numFmtId="0" fontId="9" fillId="0" borderId="0" xfId="0" applyFont="1"/>
    <xf numFmtId="10" fontId="10" fillId="0" borderId="0" xfId="1" applyNumberFormat="1" applyFont="1" applyAlignment="1">
      <alignment horizontal="center" vertical="center"/>
    </xf>
    <xf numFmtId="0" fontId="10" fillId="7" borderId="0" xfId="0" applyFont="1" applyFill="1" applyAlignment="1">
      <alignment horizontal="center"/>
    </xf>
    <xf numFmtId="0" fontId="10" fillId="2" borderId="0" xfId="0" applyFont="1" applyFill="1" applyAlignment="1">
      <alignment horizontal="center"/>
    </xf>
    <xf numFmtId="0" fontId="10" fillId="6" borderId="0" xfId="0" applyFont="1" applyFill="1" applyAlignment="1">
      <alignment horizontal="center"/>
    </xf>
    <xf numFmtId="0" fontId="10" fillId="3" borderId="0" xfId="0" applyFont="1" applyFill="1" applyAlignment="1">
      <alignment horizontal="center"/>
    </xf>
    <xf numFmtId="0" fontId="10" fillId="5" borderId="0" xfId="0" applyFont="1" applyFill="1" applyAlignment="1">
      <alignment horizontal="center"/>
    </xf>
    <xf numFmtId="0" fontId="10" fillId="4" borderId="0" xfId="0" applyFont="1" applyFill="1" applyAlignment="1">
      <alignment horizontal="center"/>
    </xf>
    <xf numFmtId="0" fontId="10" fillId="11" borderId="0" xfId="0" applyFont="1" applyFill="1" applyAlignment="1">
      <alignment horizontal="center"/>
    </xf>
    <xf numFmtId="10" fontId="3" fillId="0" borderId="0" xfId="1" applyNumberFormat="1" applyFont="1" applyFill="1" applyAlignment="1">
      <alignment horizontal="center"/>
    </xf>
    <xf numFmtId="10" fontId="0" fillId="0" borderId="0" xfId="0" applyNumberFormat="1"/>
    <xf numFmtId="10" fontId="11" fillId="0" borderId="0" xfId="1" applyNumberFormat="1" applyFont="1"/>
  </cellXfs>
  <cellStyles count="2">
    <cellStyle name="Normal" xfId="0" builtinId="0"/>
    <cellStyle name="Percent" xfId="1" builtinId="5"/>
  </cellStyles>
  <dxfs count="109">
    <dxf>
      <font>
        <b val="0"/>
        <i val="0"/>
        <strike val="0"/>
        <condense val="0"/>
        <extend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theme="4" tint="0.59999389629810485"/>
        </patternFill>
      </fill>
      <alignment horizontal="left"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dxf>
    <dxf>
      <font>
        <b val="0"/>
        <i val="0"/>
        <strike val="0"/>
        <condense val="0"/>
        <extend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b val="0"/>
        <i val="0"/>
        <strike val="0"/>
        <condense val="0"/>
        <extend val="0"/>
        <outline val="0"/>
        <shadow val="0"/>
        <u val="none"/>
        <vertAlign val="baseline"/>
        <sz val="10"/>
        <color theme="1"/>
        <name val="Aptos Narrow"/>
        <family val="2"/>
        <scheme val="minor"/>
      </font>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theme="4" tint="0.59999389629810485"/>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fill>
        <patternFill patternType="none">
          <fgColor indexed="64"/>
          <bgColor auto="1"/>
        </patternFill>
      </fill>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theme="9" tint="0.39997558519241921"/>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1"/>
        <color rgb="FF000000"/>
        <name val="Aptos Narrow"/>
        <family val="2"/>
        <scheme val="none"/>
      </font>
      <numFmt numFmtId="14" formatCode="0.00%"/>
      <alignment horizontal="right" vertical="bottom" textRotation="0" wrapText="0" indent="0" justifyLastLine="0" shrinkToFit="0" readingOrder="0"/>
    </dxf>
    <dxf>
      <font>
        <strike val="0"/>
        <outline val="0"/>
        <shadow val="0"/>
        <u val="none"/>
        <vertAlign val="baseline"/>
        <sz val="10"/>
        <color rgb="FF000000"/>
        <name val="Aptos Narrow"/>
        <family val="2"/>
        <scheme val="none"/>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rgb="FF92D050"/>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1"/>
        <color rgb="FF000000"/>
        <name val="Aptos Narrow"/>
        <family val="2"/>
        <scheme val="none"/>
      </font>
      <numFmt numFmtId="14" formatCode="0.00%"/>
      <alignment horizontal="right" vertical="bottom" textRotation="0" wrapText="0" indent="0" justifyLastLine="0" shrinkToFit="0" readingOrder="0"/>
    </dxf>
    <dxf>
      <font>
        <strike val="0"/>
        <outline val="0"/>
        <shadow val="0"/>
        <u val="none"/>
        <vertAlign val="baseline"/>
        <sz val="10"/>
        <color rgb="FF000000"/>
        <name val="Aptos Narrow"/>
        <family val="2"/>
        <scheme val="none"/>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rgb="FFFFFF00"/>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1"/>
        <color rgb="FF000000"/>
        <name val="Aptos Narrow"/>
        <family val="2"/>
        <scheme val="none"/>
      </font>
      <numFmt numFmtId="14" formatCode="0.00%"/>
      <alignment horizontal="right" vertical="bottom" textRotation="0" wrapText="0" indent="0" justifyLastLine="0" shrinkToFit="0" readingOrder="0"/>
    </dxf>
    <dxf>
      <font>
        <strike val="0"/>
        <outline val="0"/>
        <shadow val="0"/>
        <u val="none"/>
        <vertAlign val="baseline"/>
        <sz val="10"/>
        <color rgb="FF000000"/>
        <name val="Aptos Narrow"/>
        <family val="2"/>
        <scheme val="none"/>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rgb="FFFFC000"/>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
      <numFmt numFmtId="14" formatCode="0.00%"/>
      <alignment horizontal="right"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3"/>
        <color theme="1"/>
        <name val="Aptos Narrow"/>
        <family val="2"/>
        <scheme val="minor"/>
      </font>
      <numFmt numFmtId="14" formatCode="0.00%"/>
      <fill>
        <patternFill patternType="solid">
          <fgColor indexed="64"/>
          <bgColor rgb="FFFF6600"/>
        </patternFill>
      </fill>
      <alignment horizontal="left" vertical="bottom" textRotation="0" wrapText="0" indent="0" justifyLastLine="0" shrinkToFit="0" readingOrder="0"/>
    </dxf>
    <dxf>
      <font>
        <strike val="0"/>
        <outline val="0"/>
        <shadow val="0"/>
        <u val="none"/>
        <vertAlign val="baseline"/>
        <sz val="10"/>
        <color theme="1"/>
        <name val="Aptos Narrow"/>
        <family val="2"/>
        <scheme val="minor"/>
      </font>
    </dxf>
    <dxf>
      <font>
        <b val="0"/>
        <i val="0"/>
        <strike val="0"/>
        <condense val="0"/>
        <extend val="0"/>
        <outline val="0"/>
        <shadow val="0"/>
        <u val="none"/>
        <vertAlign val="baseline"/>
        <sz val="13"/>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strike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dxf>
    <dxf>
      <font>
        <strike val="0"/>
        <outline val="0"/>
        <shadow val="0"/>
        <u val="none"/>
        <vertAlign val="baseline"/>
        <sz val="10"/>
        <color theme="1"/>
        <name val="Aptos Narrow"/>
        <family val="2"/>
        <scheme val="minor"/>
      </font>
      <numFmt numFmtId="14" formatCode="0.00%"/>
      <alignment horizontal="center" vertical="bottom" textRotation="0" wrapText="0" indent="0" justifyLastLine="0" shrinkToFit="0" readingOrder="0"/>
    </dxf>
    <dxf>
      <font>
        <strike val="0"/>
        <outline val="0"/>
        <shadow val="0"/>
        <u val="none"/>
        <vertAlign val="baseline"/>
        <sz val="10"/>
        <color theme="1"/>
        <name val="Aptos Narrow"/>
        <family val="2"/>
        <scheme val="minor"/>
      </font>
    </dxf>
    <dxf>
      <font>
        <strike val="0"/>
        <outline val="0"/>
        <shadow val="0"/>
        <u val="none"/>
        <vertAlign val="baseline"/>
        <sz val="10"/>
        <color theme="1"/>
        <name val="Aptos Narrow"/>
        <family val="2"/>
        <scheme val="minor"/>
      </font>
    </dxf>
    <dxf>
      <font>
        <strike val="0"/>
        <outline val="0"/>
        <shadow val="0"/>
        <u val="none"/>
        <vertAlign val="baseline"/>
        <sz val="10"/>
        <color rgb="FF000000"/>
        <name val="Aptos Narrow"/>
        <family val="2"/>
        <scheme val="none"/>
      </font>
    </dxf>
    <dxf>
      <font>
        <strike val="0"/>
        <outline val="0"/>
        <shadow val="0"/>
        <u val="none"/>
        <vertAlign val="baseline"/>
        <sz val="10"/>
        <color rgb="FF000000"/>
        <name val="Aptos Narrow"/>
        <family val="2"/>
        <scheme val="none"/>
      </font>
    </dxf>
    <dxf>
      <font>
        <strike val="0"/>
        <outline val="0"/>
        <shadow val="0"/>
        <u val="none"/>
        <vertAlign val="baseline"/>
        <sz val="10"/>
        <color theme="1"/>
        <name val="Aptos Narrow"/>
        <family val="2"/>
        <scheme val="minor"/>
      </font>
    </dxf>
  </dxfs>
  <tableStyles count="0" defaultTableStyle="TableStyleMedium2" defaultPivotStyle="PivotStyleLight16"/>
  <colors>
    <mruColors>
      <color rgb="FFC5B8FF"/>
      <color rgb="FFA281D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07/relationships/slicerCache" Target="slicerCaches/slicerCache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7/relationships/slicerCache" Target="slicerCaches/slicerCache3.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2.xml"/><Relationship Id="rId5" Type="http://schemas.openxmlformats.org/officeDocument/2006/relationships/worksheet" Target="worksheets/sheet5.xml"/><Relationship Id="rId15" Type="http://schemas.microsoft.com/office/2007/relationships/slicerCache" Target="slicerCaches/slicerCache6.xml"/><Relationship Id="rId10" Type="http://schemas.microsoft.com/office/2007/relationships/slicerCache" Target="slicerCaches/slicerCache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7/relationships/slicerCache" Target="slicerCaches/slicerCache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'Por sujeto obligado'!$B$3</c:f>
              <c:strCache>
                <c:ptCount val="1"/>
                <c:pt idx="0">
                  <c:v>Salamanca</c:v>
                </c:pt>
              </c:strCache>
            </c:strRef>
          </c:tx>
          <c:spPr>
            <a:solidFill>
              <a:schemeClr val="accent1"/>
            </a:solidFill>
            <a:ln>
              <a:noFill/>
            </a:ln>
            <a:effectLst/>
          </c:spPr>
          <c:invertIfNegative val="0"/>
          <c:cat>
            <c:numRef>
              <c:f>'Por sujeto obligado'!$C$2:$I$2</c:f>
              <c:numCache>
                <c:formatCode>General</c:formatCode>
                <c:ptCount val="7"/>
                <c:pt idx="0">
                  <c:v>2019</c:v>
                </c:pt>
                <c:pt idx="1">
                  <c:v>2020</c:v>
                </c:pt>
                <c:pt idx="2">
                  <c:v>2021</c:v>
                </c:pt>
                <c:pt idx="3">
                  <c:v>2022</c:v>
                </c:pt>
                <c:pt idx="4">
                  <c:v>2023</c:v>
                </c:pt>
                <c:pt idx="5">
                  <c:v>2024</c:v>
                </c:pt>
                <c:pt idx="6">
                  <c:v>2025</c:v>
                </c:pt>
              </c:numCache>
            </c:numRef>
          </c:cat>
          <c:val>
            <c:numRef>
              <c:f>'Por sujeto obligado'!$C$3:$I$3</c:f>
              <c:numCache>
                <c:formatCode>0.00%</c:formatCode>
                <c:ptCount val="7"/>
                <c:pt idx="0">
                  <c:v>1</c:v>
                </c:pt>
                <c:pt idx="1">
                  <c:v>0.98966666666666658</c:v>
                </c:pt>
                <c:pt idx="2">
                  <c:v>0.98380000000000001</c:v>
                </c:pt>
                <c:pt idx="3">
                  <c:v>1</c:v>
                </c:pt>
                <c:pt idx="4">
                  <c:v>1</c:v>
                </c:pt>
                <c:pt idx="5">
                  <c:v>1</c:v>
                </c:pt>
                <c:pt idx="6">
                  <c:v>0.94433333333333325</c:v>
                </c:pt>
              </c:numCache>
            </c:numRef>
          </c:val>
          <c:extLst>
            <c:ext xmlns:c16="http://schemas.microsoft.com/office/drawing/2014/chart" uri="{C3380CC4-5D6E-409C-BE32-E72D297353CC}">
              <c16:uniqueId val="{00000000-1E1F-4897-83E9-452944CF1B7E}"/>
            </c:ext>
          </c:extLst>
        </c:ser>
        <c:dLbls>
          <c:showLegendKey val="0"/>
          <c:showVal val="0"/>
          <c:showCatName val="0"/>
          <c:showSerName val="0"/>
          <c:showPercent val="0"/>
          <c:showBubbleSize val="0"/>
        </c:dLbls>
        <c:gapWidth val="219"/>
        <c:overlap val="-27"/>
        <c:axId val="90582943"/>
        <c:axId val="90570943"/>
      </c:barChart>
      <c:catAx>
        <c:axId val="90582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MX"/>
          </a:p>
        </c:txPr>
        <c:crossAx val="90570943"/>
        <c:crosses val="autoZero"/>
        <c:auto val="1"/>
        <c:lblAlgn val="ctr"/>
        <c:lblOffset val="100"/>
        <c:noMultiLvlLbl val="0"/>
      </c:catAx>
      <c:valAx>
        <c:axId val="90570943"/>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905829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5622388638620659E-2"/>
          <c:y val="2.9042370703565724E-2"/>
          <c:w val="0.98437761136137936"/>
          <c:h val="0.87437974100265359"/>
        </c:manualLayout>
      </c:layout>
      <c:lineChart>
        <c:grouping val="standard"/>
        <c:varyColors val="0"/>
        <c:ser>
          <c:idx val="0"/>
          <c:order val="0"/>
          <c:spPr>
            <a:ln w="63500" cap="rnd">
              <a:solidFill>
                <a:srgbClr val="00B050"/>
              </a:solidFill>
              <a:round/>
            </a:ln>
            <a:effectLst/>
          </c:spPr>
          <c:marker>
            <c:symbol val="none"/>
          </c:marker>
          <c:dLbls>
            <c:spPr>
              <a:noFill/>
              <a:ln cap="flat">
                <a:noFill/>
              </a:ln>
              <a:effectLst>
                <a:outerShdw blurRad="50800" dist="38100" dir="5400000" algn="t" rotWithShape="0">
                  <a:prstClr val="black">
                    <a:alpha val="40000"/>
                  </a:prstClr>
                </a:outerShdw>
              </a:effectLst>
            </c:spPr>
            <c:txPr>
              <a:bodyPr rot="0" spcFirstLastPara="1" vertOverflow="ellipsis" vert="horz" wrap="square" lIns="38100" tIns="19050" rIns="38100" bIns="19050" anchor="ctr" anchorCtr="1">
                <a:spAutoFit/>
              </a:bodyPr>
              <a:lstStyle/>
              <a:p>
                <a:pPr>
                  <a:defRPr sz="3600" b="0" i="0" u="none" strike="noStrike" kern="1200" baseline="0">
                    <a:solidFill>
                      <a:schemeClr val="tx2"/>
                    </a:solidFill>
                    <a:latin typeface="+mn-lt"/>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Históricos!$B$3:$H$3</c:f>
              <c:numCache>
                <c:formatCode>General</c:formatCode>
                <c:ptCount val="7"/>
                <c:pt idx="0">
                  <c:v>2019</c:v>
                </c:pt>
                <c:pt idx="1">
                  <c:v>2020</c:v>
                </c:pt>
                <c:pt idx="2">
                  <c:v>2021</c:v>
                </c:pt>
                <c:pt idx="3">
                  <c:v>2022</c:v>
                </c:pt>
                <c:pt idx="4">
                  <c:v>2023</c:v>
                </c:pt>
                <c:pt idx="5">
                  <c:v>2024</c:v>
                </c:pt>
                <c:pt idx="6">
                  <c:v>2025</c:v>
                </c:pt>
              </c:numCache>
            </c:numRef>
          </c:cat>
          <c:val>
            <c:numRef>
              <c:f>Históricos!$B$4:$H$4</c:f>
              <c:numCache>
                <c:formatCode>0.00%</c:formatCode>
                <c:ptCount val="7"/>
                <c:pt idx="0">
                  <c:v>0.87688219178082172</c:v>
                </c:pt>
                <c:pt idx="1">
                  <c:v>0.93057077625570772</c:v>
                </c:pt>
                <c:pt idx="2">
                  <c:v>0.88289861111111112</c:v>
                </c:pt>
                <c:pt idx="3">
                  <c:v>0.98483680555555553</c:v>
                </c:pt>
                <c:pt idx="4">
                  <c:v>0.99499999999999988</c:v>
                </c:pt>
                <c:pt idx="5">
                  <c:v>0.99159859154929575</c:v>
                </c:pt>
                <c:pt idx="6">
                  <c:v>0.9525555555555556</c:v>
                </c:pt>
              </c:numCache>
            </c:numRef>
          </c:val>
          <c:smooth val="0"/>
          <c:extLst>
            <c:ext xmlns:c16="http://schemas.microsoft.com/office/drawing/2014/chart" uri="{C3380CC4-5D6E-409C-BE32-E72D297353CC}">
              <c16:uniqueId val="{00000000-F99E-4D48-A0A1-CB3722B8D806}"/>
            </c:ext>
          </c:extLst>
        </c:ser>
        <c:dLbls>
          <c:dLblPos val="ctr"/>
          <c:showLegendKey val="0"/>
          <c:showVal val="1"/>
          <c:showCatName val="0"/>
          <c:showSerName val="0"/>
          <c:showPercent val="0"/>
          <c:showBubbleSize val="0"/>
        </c:dLbls>
        <c:smooth val="0"/>
        <c:axId val="1096317680"/>
        <c:axId val="1096316240"/>
      </c:lineChart>
      <c:catAx>
        <c:axId val="1096317680"/>
        <c:scaling>
          <c:orientation val="minMax"/>
        </c:scaling>
        <c:delete val="0"/>
        <c:axPos val="b"/>
        <c:numFmt formatCode="General"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3200" b="0" i="0" u="none" strike="noStrike" kern="1200" baseline="0">
                <a:solidFill>
                  <a:schemeClr val="tx2"/>
                </a:solidFill>
                <a:latin typeface="+mn-lt"/>
                <a:ea typeface="+mn-ea"/>
                <a:cs typeface="+mn-cs"/>
              </a:defRPr>
            </a:pPr>
            <a:endParaRPr lang="es-MX"/>
          </a:p>
        </c:txPr>
        <c:crossAx val="1096316240"/>
        <c:crosses val="autoZero"/>
        <c:auto val="1"/>
        <c:lblAlgn val="ctr"/>
        <c:lblOffset val="100"/>
        <c:noMultiLvlLbl val="0"/>
      </c:catAx>
      <c:valAx>
        <c:axId val="1096316240"/>
        <c:scaling>
          <c:orientation val="minMax"/>
          <c:max val="1"/>
        </c:scaling>
        <c:delete val="1"/>
        <c:axPos val="l"/>
        <c:majorGridlines>
          <c:spPr>
            <a:ln w="9525" cap="flat" cmpd="sng" algn="ctr">
              <a:solidFill>
                <a:schemeClr val="tx2">
                  <a:lumMod val="15000"/>
                  <a:lumOff val="85000"/>
                </a:schemeClr>
              </a:solidFill>
              <a:round/>
            </a:ln>
            <a:effectLst/>
          </c:spPr>
        </c:majorGridlines>
        <c:numFmt formatCode="0.00%" sourceLinked="1"/>
        <c:majorTickMark val="none"/>
        <c:minorTickMark val="none"/>
        <c:tickLblPos val="nextTo"/>
        <c:crossAx val="1096317680"/>
        <c:crosses val="autoZero"/>
        <c:crossBetween val="between"/>
        <c:majorUnit val="5.000000000000001E-2"/>
      </c:valAx>
      <c:spPr>
        <a:noFill/>
        <a:ln>
          <a:noFill/>
        </a:ln>
        <a:effectLst>
          <a:softEdge rad="0"/>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trlProps/ctrlProp1.xml><?xml version="1.0" encoding="utf-8"?>
<formControlPr xmlns="http://schemas.microsoft.com/office/spreadsheetml/2009/9/main" objectType="Drop" dropStyle="simple" dx="22" sel="0" val="0" widthMin="70"/>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5</xdr:col>
      <xdr:colOff>331443</xdr:colOff>
      <xdr:row>3</xdr:row>
      <xdr:rowOff>34225</xdr:rowOff>
    </xdr:from>
    <xdr:to>
      <xdr:col>7</xdr:col>
      <xdr:colOff>657434</xdr:colOff>
      <xdr:row>17</xdr:row>
      <xdr:rowOff>34225</xdr:rowOff>
    </xdr:to>
    <mc:AlternateContent xmlns:mc="http://schemas.openxmlformats.org/markup-compatibility/2006" xmlns:sle15="http://schemas.microsoft.com/office/drawing/2012/slicer">
      <mc:Choice Requires="sle15">
        <xdr:graphicFrame macro="">
          <xdr:nvGraphicFramePr>
            <xdr:cNvPr id="2" name="Tipo 5">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Tipo 5"/>
            </a:graphicData>
          </a:graphic>
        </xdr:graphicFrame>
      </mc:Choice>
      <mc:Fallback xmlns="">
        <xdr:sp macro="" textlink="">
          <xdr:nvSpPr>
            <xdr:cNvPr id="0" name=""/>
            <xdr:cNvSpPr>
              <a:spLocks noTextEdit="1"/>
            </xdr:cNvSpPr>
          </xdr:nvSpPr>
          <xdr:spPr>
            <a:xfrm>
              <a:off x="6319981" y="616141"/>
              <a:ext cx="2033954" cy="2735385"/>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260616</xdr:colOff>
      <xdr:row>3</xdr:row>
      <xdr:rowOff>47083</xdr:rowOff>
    </xdr:from>
    <xdr:to>
      <xdr:col>9</xdr:col>
      <xdr:colOff>565416</xdr:colOff>
      <xdr:row>17</xdr:row>
      <xdr:rowOff>47083</xdr:rowOff>
    </xdr:to>
    <mc:AlternateContent xmlns:mc="http://schemas.openxmlformats.org/markup-compatibility/2006" xmlns:sle15="http://schemas.microsoft.com/office/drawing/2012/slicer">
      <mc:Choice Requires="sle15">
        <xdr:graphicFrame macro="">
          <xdr:nvGraphicFramePr>
            <xdr:cNvPr id="2" name="Tipo 4">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Tipo 4"/>
            </a:graphicData>
          </a:graphic>
        </xdr:graphicFrame>
      </mc:Choice>
      <mc:Fallback xmlns="">
        <xdr:sp macro="" textlink="">
          <xdr:nvSpPr>
            <xdr:cNvPr id="0" name=""/>
            <xdr:cNvSpPr>
              <a:spLocks noTextEdit="1"/>
            </xdr:cNvSpPr>
          </xdr:nvSpPr>
          <xdr:spPr>
            <a:xfrm>
              <a:off x="7492289" y="618583"/>
              <a:ext cx="1828800" cy="2667000"/>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9</xdr:col>
      <xdr:colOff>121404</xdr:colOff>
      <xdr:row>3</xdr:row>
      <xdr:rowOff>25103</xdr:rowOff>
    </xdr:from>
    <xdr:to>
      <xdr:col>11</xdr:col>
      <xdr:colOff>426204</xdr:colOff>
      <xdr:row>17</xdr:row>
      <xdr:rowOff>25103</xdr:rowOff>
    </xdr:to>
    <mc:AlternateContent xmlns:mc="http://schemas.openxmlformats.org/markup-compatibility/2006" xmlns:sle15="http://schemas.microsoft.com/office/drawing/2012/slicer">
      <mc:Choice Requires="sle15">
        <xdr:graphicFrame macro="">
          <xdr:nvGraphicFramePr>
            <xdr:cNvPr id="2" name="Tipo 3">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microsoft.com/office/drawing/2010/slicer">
              <sle:slicer xmlns:sle="http://schemas.microsoft.com/office/drawing/2010/slicer" name="Tipo 3"/>
            </a:graphicData>
          </a:graphic>
        </xdr:graphicFrame>
      </mc:Choice>
      <mc:Fallback xmlns="">
        <xdr:sp macro="" textlink="">
          <xdr:nvSpPr>
            <xdr:cNvPr id="0" name=""/>
            <xdr:cNvSpPr>
              <a:spLocks noTextEdit="1"/>
            </xdr:cNvSpPr>
          </xdr:nvSpPr>
          <xdr:spPr>
            <a:xfrm>
              <a:off x="8503404" y="596603"/>
              <a:ext cx="1828800" cy="2667000"/>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8</xdr:col>
      <xdr:colOff>509732</xdr:colOff>
      <xdr:row>3</xdr:row>
      <xdr:rowOff>39755</xdr:rowOff>
    </xdr:from>
    <xdr:to>
      <xdr:col>11</xdr:col>
      <xdr:colOff>203200</xdr:colOff>
      <xdr:row>17</xdr:row>
      <xdr:rowOff>134326</xdr:rowOff>
    </xdr:to>
    <mc:AlternateContent xmlns:mc="http://schemas.openxmlformats.org/markup-compatibility/2006" xmlns:sle15="http://schemas.microsoft.com/office/drawing/2012/slicer">
      <mc:Choice Requires="sle15">
        <xdr:graphicFrame macro="">
          <xdr:nvGraphicFramePr>
            <xdr:cNvPr id="2" name="Tipo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Tipo 2"/>
            </a:graphicData>
          </a:graphic>
        </xdr:graphicFrame>
      </mc:Choice>
      <mc:Fallback xmlns="">
        <xdr:sp macro="" textlink="">
          <xdr:nvSpPr>
            <xdr:cNvPr id="0" name=""/>
            <xdr:cNvSpPr>
              <a:spLocks noTextEdit="1"/>
            </xdr:cNvSpPr>
          </xdr:nvSpPr>
          <xdr:spPr>
            <a:xfrm>
              <a:off x="8129732" y="611256"/>
              <a:ext cx="1828800" cy="2667000"/>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8</xdr:col>
      <xdr:colOff>463550</xdr:colOff>
      <xdr:row>2</xdr:row>
      <xdr:rowOff>172428</xdr:rowOff>
    </xdr:from>
    <xdr:to>
      <xdr:col>11</xdr:col>
      <xdr:colOff>139212</xdr:colOff>
      <xdr:row>17</xdr:row>
      <xdr:rowOff>58616</xdr:rowOff>
    </xdr:to>
    <mc:AlternateContent xmlns:mc="http://schemas.openxmlformats.org/markup-compatibility/2006" xmlns:sle15="http://schemas.microsoft.com/office/drawing/2012/slicer">
      <mc:Choice Requires="sle15">
        <xdr:graphicFrame macro="">
          <xdr:nvGraphicFramePr>
            <xdr:cNvPr id="3" name="Tipo 1">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microsoft.com/office/drawing/2010/slicer">
              <sle:slicer xmlns:sle="http://schemas.microsoft.com/office/drawing/2010/slicer" name="Tipo 1"/>
            </a:graphicData>
          </a:graphic>
        </xdr:graphicFrame>
      </mc:Choice>
      <mc:Fallback xmlns="">
        <xdr:sp macro="" textlink="">
          <xdr:nvSpPr>
            <xdr:cNvPr id="0" name=""/>
            <xdr:cNvSpPr>
              <a:spLocks noTextEdit="1"/>
            </xdr:cNvSpPr>
          </xdr:nvSpPr>
          <xdr:spPr>
            <a:xfrm>
              <a:off x="8353425" y="538163"/>
              <a:ext cx="1828800" cy="2751137"/>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absolute">
    <xdr:from>
      <xdr:col>9</xdr:col>
      <xdr:colOff>628419</xdr:colOff>
      <xdr:row>2</xdr:row>
      <xdr:rowOff>31026</xdr:rowOff>
    </xdr:from>
    <xdr:to>
      <xdr:col>12</xdr:col>
      <xdr:colOff>625323</xdr:colOff>
      <xdr:row>17</xdr:row>
      <xdr:rowOff>4612</xdr:rowOff>
    </xdr:to>
    <mc:AlternateContent xmlns:mc="http://schemas.openxmlformats.org/markup-compatibility/2006" xmlns:sle15="http://schemas.microsoft.com/office/drawing/2012/slicer">
      <mc:Choice Requires="sle15">
        <xdr:graphicFrame macro="">
          <xdr:nvGraphicFramePr>
            <xdr:cNvPr id="2" name="Tipo">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microsoft.com/office/drawing/2010/slicer">
              <sle:slicer xmlns:sle="http://schemas.microsoft.com/office/drawing/2010/slicer" name="Tipo"/>
            </a:graphicData>
          </a:graphic>
        </xdr:graphicFrame>
      </mc:Choice>
      <mc:Fallback xmlns="">
        <xdr:sp macro="" textlink="">
          <xdr:nvSpPr>
            <xdr:cNvPr id="0" name=""/>
            <xdr:cNvSpPr>
              <a:spLocks noTextEdit="1"/>
            </xdr:cNvSpPr>
          </xdr:nvSpPr>
          <xdr:spPr>
            <a:xfrm>
              <a:off x="9268136" y="412026"/>
              <a:ext cx="2151019" cy="2831086"/>
            </a:xfrm>
            <a:prstGeom prst="rect">
              <a:avLst/>
            </a:prstGeom>
            <a:solidFill>
              <a:prstClr val="white"/>
            </a:solidFill>
            <a:ln w="1">
              <a:solidFill>
                <a:prstClr val="green"/>
              </a:solidFill>
            </a:ln>
          </xdr:spPr>
          <xdr:txBody>
            <a:bodyPr vertOverflow="clip" horzOverflow="clip"/>
            <a:lstStyle/>
            <a:p>
              <a:r>
                <a:rPr lang="es-MX"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absolute">
    <xdr:from>
      <xdr:col>8</xdr:col>
      <xdr:colOff>405246</xdr:colOff>
      <xdr:row>2</xdr:row>
      <xdr:rowOff>14175</xdr:rowOff>
    </xdr:from>
    <xdr:to>
      <xdr:col>11</xdr:col>
      <xdr:colOff>402151</xdr:colOff>
      <xdr:row>16</xdr:row>
      <xdr:rowOff>168736</xdr:rowOff>
    </xdr:to>
    <mc:AlternateContent xmlns:mc="http://schemas.openxmlformats.org/markup-compatibility/2006" xmlns:sle15="http://schemas.microsoft.com/office/drawing/2012/slicer">
      <mc:Choice Requires="sle15">
        <xdr:graphicFrame macro="">
          <xdr:nvGraphicFramePr>
            <xdr:cNvPr id="2" name="Tipo 6">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microsoft.com/office/drawing/2010/slicer">
              <sle:slicer xmlns:sle="http://schemas.microsoft.com/office/drawing/2010/slicer" name="Tipo 6"/>
            </a:graphicData>
          </a:graphic>
        </xdr:graphicFrame>
      </mc:Choice>
      <mc:Fallback xmlns="">
        <xdr:sp macro="" textlink="">
          <xdr:nvSpPr>
            <xdr:cNvPr id="0" name=""/>
            <xdr:cNvSpPr>
              <a:spLocks noTextEdit="1"/>
            </xdr:cNvSpPr>
          </xdr:nvSpPr>
          <xdr:spPr>
            <a:xfrm>
              <a:off x="7937323" y="395175"/>
              <a:ext cx="2151020" cy="2821561"/>
            </a:xfrm>
            <a:prstGeom prst="rect">
              <a:avLst/>
            </a:prstGeom>
            <a:solidFill>
              <a:prstClr val="white"/>
            </a:solidFill>
            <a:ln w="1">
              <a:solidFill>
                <a:prstClr val="green"/>
              </a:solidFill>
            </a:ln>
          </xdr:spPr>
          <xdr:txBody>
            <a:bodyPr vertOverflow="clip" horzOverflow="clip"/>
            <a:lstStyle/>
            <a:p>
              <a:r>
                <a:rPr lang="es-MX"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3662</xdr:colOff>
      <xdr:row>5</xdr:row>
      <xdr:rowOff>181708</xdr:rowOff>
    </xdr:from>
    <xdr:to>
      <xdr:col>9</xdr:col>
      <xdr:colOff>67734</xdr:colOff>
      <xdr:row>25</xdr:row>
      <xdr:rowOff>161192</xdr:rowOff>
    </xdr:to>
    <xdr:graphicFrame macro="">
      <xdr:nvGraphicFramePr>
        <xdr:cNvPr id="2" name="Gráfico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243326</xdr:colOff>
      <xdr:row>1</xdr:row>
      <xdr:rowOff>115059</xdr:rowOff>
    </xdr:from>
    <xdr:to>
      <xdr:col>23</xdr:col>
      <xdr:colOff>601915</xdr:colOff>
      <xdr:row>38</xdr:row>
      <xdr:rowOff>63233</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 xr10:uid="{C505E3AC-0FF1-4CA9-A4FA-86B0A6B6E1F9}" sourceName="Tipo">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1" xr10:uid="{85F1F3C8-A152-498C-B6F4-3F0EAC5A5A3F}" sourceName="Tipo">
  <extLst>
    <x:ext xmlns:x15="http://schemas.microsoft.com/office/spreadsheetml/2010/11/main" uri="{2F2917AC-EB37-4324-AD4E-5DD8C200BD13}">
      <x15:tableSlicerCache tableId="3" column="1"/>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11" xr10:uid="{FE6B61D8-1B44-4342-A3D5-67C1A806194A}" sourceName="Tipo">
  <extLst>
    <x:ext xmlns:x15="http://schemas.microsoft.com/office/spreadsheetml/2010/11/main" uri="{2F2917AC-EB37-4324-AD4E-5DD8C200BD13}">
      <x15:tableSlicerCache tableId="4" column="1"/>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111" xr10:uid="{E9EEC695-E478-459C-BA9D-F87D6F231EB9}" sourceName="Tipo">
  <extLst>
    <x:ext xmlns:x15="http://schemas.microsoft.com/office/spreadsheetml/2010/11/main" uri="{2F2917AC-EB37-4324-AD4E-5DD8C200BD13}">
      <x15:tableSlicerCache tableId="5" column="1"/>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112" xr10:uid="{30D1ED4C-B70F-4822-B097-DA67BD979439}" sourceName="Tipo">
  <extLst>
    <x:ext xmlns:x15="http://schemas.microsoft.com/office/spreadsheetml/2010/11/main" uri="{2F2917AC-EB37-4324-AD4E-5DD8C200BD13}">
      <x15:tableSlicerCache tableId="6" column="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1" xr10:uid="{BA68659F-BC70-48AB-BDDC-B8282F44B61A}" sourceName="Tipo">
  <extLst>
    <x:ext xmlns:x15="http://schemas.microsoft.com/office/spreadsheetml/2010/11/main" uri="{2F2917AC-EB37-4324-AD4E-5DD8C200BD13}">
      <x15:tableSlicerCache tableId="2" column="1"/>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Tipo2" xr10:uid="{011C1688-B304-B242-9E09-E8C745567E52}" sourceName="Tipo">
  <extLst>
    <x:ext xmlns:x15="http://schemas.microsoft.com/office/spreadsheetml/2010/11/main" uri="{2F2917AC-EB37-4324-AD4E-5DD8C200BD13}">
      <x15:tableSlicerCache tableId="7" column="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5" xr10:uid="{92E51F30-6418-422D-A399-F2352DADD324}" cache="SegmentaciónDeDatos_Tipo1112" caption="Tipo" rowHeight="25717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4" xr10:uid="{A904BC39-45D1-4AFC-9D37-5B6497BCCA4B}" cache="SegmentaciónDeDatos_Tipo1111" caption="Tipo" rowHeight="25717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3" xr10:uid="{45E860F7-FC3F-460D-9B91-005D2B6C0F2E}" cache="SegmentaciónDeDatos_Tipo111" caption="Tipo" rowHeight="25717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2" xr10:uid="{95DF4F71-91A2-4E02-915B-9BDB49B81C7F}" cache="SegmentaciónDeDatos_Tipo11" caption="Tipo" rowHeight="257175"/>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1" xr10:uid="{2554DC4A-55D2-45EA-B901-1B3B9BE3638B}" cache="SegmentaciónDeDatos_Tipo1" caption="Tipo" rowHeight="251883"/>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xr10:uid="{21CB30B2-DB17-4F60-9C3E-48DE34842558}" cache="SegmentaciónDeDatos_Tipo" caption="Tipo" rowHeight="257175"/>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ipo 6" xr10:uid="{879E6396-13BC-CA4B-8492-C01BC50088BA}" cache="SegmentaciónDeDatos_Tipo2" caption="Tipo"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DA2AE0C-6C5D-4EC3-A8C4-EB8ED174622F}" name="Tabla13457" displayName="Tabla13457" ref="B3:D78" totalsRowCount="1" headerRowDxfId="98" dataDxfId="97" totalsRowDxfId="96">
  <autoFilter ref="B3:D77" xr:uid="{D0629900-1641-4553-93C4-1AC5DB38A3DD}">
    <filterColumn colId="0" hiddenButton="1"/>
    <filterColumn colId="1" hiddenButton="1"/>
    <filterColumn colId="2" hiddenButton="1"/>
  </autoFilter>
  <tableColumns count="3">
    <tableColumn id="1" xr3:uid="{0D5BB78E-EA80-4CB5-8C3B-C7FE9F6D0E54}" name="Tipo" totalsRowLabel="Total" dataDxfId="95" totalsRowDxfId="94"/>
    <tableColumn id="2" xr3:uid="{A1C0AE16-D54A-4017-99BA-8681FC843F52}" name="Sujeto obligado" totalsRowFunction="custom" dataDxfId="93" totalsRowDxfId="92">
      <totalsRowFormula>AVERAGE(D78:D78)</totalsRowFormula>
    </tableColumn>
    <tableColumn id="3" xr3:uid="{29318588-4AEE-441F-A96D-6432A0CDC31A}" name="Anual" totalsRowFunction="average" dataDxfId="91" totalsRowDxfId="9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14934AE-BCF6-4E84-A991-29FB994615E4}" name="Tabla13456" displayName="Tabla13456" ref="B3:G77" totalsRowCount="1" headerRowDxfId="89" dataDxfId="88" totalsRowDxfId="87">
  <autoFilter ref="B3:G76" xr:uid="{D0629900-1641-4553-93C4-1AC5DB38A3DD}">
    <filterColumn colId="0" hiddenButton="1"/>
    <filterColumn colId="1" hiddenButton="1"/>
    <filterColumn colId="2" hiddenButton="1"/>
    <filterColumn colId="3" hiddenButton="1"/>
    <filterColumn colId="4" hiddenButton="1"/>
    <filterColumn colId="5" hiddenButton="1"/>
  </autoFilter>
  <tableColumns count="6">
    <tableColumn id="1" xr3:uid="{7888E2C9-240D-495F-B168-6755C2AB6C97}" name="Tipo" totalsRowLabel="Total" dataDxfId="86" totalsRowDxfId="85"/>
    <tableColumn id="2" xr3:uid="{CFDF266C-E9FC-4E45-AC0D-AB016764E093}" name="Sujeto obligado" totalsRowFunction="custom" dataDxfId="84" totalsRowDxfId="83">
      <totalsRowFormula>AVERAGE(D77:F77)</totalsRowFormula>
    </tableColumn>
    <tableColumn id="3" xr3:uid="{C7D592FA-2C76-4D5F-A035-C8C08BFBAD07}" name="Trimestres 1 y 2" totalsRowFunction="average" dataDxfId="82" totalsRowDxfId="81"/>
    <tableColumn id="5" xr3:uid="{92CE1657-B15E-4A10-A641-83B626CD2290}" name="Trimestre 3" totalsRowFunction="average" dataDxfId="80" totalsRowDxfId="79"/>
    <tableColumn id="6" xr3:uid="{9CFE6FF0-4923-4421-A21A-5FB5A191481B}" name="Trimestre 4" totalsRowFunction="average" dataDxfId="78" totalsRowDxfId="77"/>
    <tableColumn id="4" xr3:uid="{20528363-533F-45D6-8017-9A0791EE09C2}" name="Anual" dataDxfId="76" totalsRowDxfId="75">
      <calculatedColumnFormula>AVERAGE(Tabla13456[[#This Row],[Trimestres 1 y 2]:[Trimestre 4]])</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DB0AFD7-359C-42AE-ABE4-E97780BF05EC}" name="Tabla1345" displayName="Tabla1345" ref="B3:H76" totalsRowCount="1" headerRowDxfId="74" dataDxfId="73" totalsRowDxfId="72">
  <autoFilter ref="B3:H75"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121C075-3015-4039-82AA-A98F2776D209}" name="Tipo" totalsRowLabel="Total" dataDxfId="71" totalsRowDxfId="70"/>
    <tableColumn id="2" xr3:uid="{85D7B041-4BB4-4BCE-B9AC-3269546D7B59}" name="Sujeto obligado" totalsRowFunction="custom" dataDxfId="69" totalsRowDxfId="68">
      <totalsRowFormula>AVERAGE(D76:G76)</totalsRowFormula>
    </tableColumn>
    <tableColumn id="3" xr3:uid="{E9F601CB-5267-4DBF-9D5C-A2F96F2378A4}" name="Trimestre 1" totalsRowFunction="average" dataDxfId="67" totalsRowDxfId="66"/>
    <tableColumn id="4" xr3:uid="{9A9AAAB4-BC8C-4E0D-8E30-E1041C9C83CE}" name="Trimestre 2" totalsRowFunction="average" dataDxfId="65" totalsRowDxfId="64"/>
    <tableColumn id="5" xr3:uid="{01703C35-2895-4053-B756-0205DED4E8EA}" name="Trimestre 3" totalsRowFunction="average" dataDxfId="63" totalsRowDxfId="62"/>
    <tableColumn id="6" xr3:uid="{99A91547-390F-4F02-A268-29526939A7EA}" name="Trimestre 4" totalsRowFunction="average" dataDxfId="61" totalsRowDxfId="60"/>
    <tableColumn id="7" xr3:uid="{4F916B38-7CEF-411F-A679-7D2ED54E6B06}" name="Anual" dataDxfId="59" totalsRowDxfId="58">
      <calculatedColumnFormula>AVERAGE(Tabla1345[[#This Row],[Trimestre 1]:[Trimestre 4]])</calculatedColumn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2F4F33-71DF-4039-8704-72E49C300E64}" name="Tabla134" displayName="Tabla134" ref="B3:H76" totalsRowCount="1" headerRowDxfId="57" dataDxfId="56" totalsRowDxfId="55">
  <autoFilter ref="B3:H75"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5A6927B-350D-47B8-ABE8-C7087DEE6BF7}" name="Tipo" totalsRowLabel="Total" dataDxfId="54" totalsRowDxfId="53"/>
    <tableColumn id="2" xr3:uid="{9E328693-2B6D-4398-A465-E94A45F97067}" name="Sujeto obligado" totalsRowFunction="custom" dataDxfId="52" totalsRowDxfId="51">
      <totalsRowFormula>AVERAGE(D76:G76)</totalsRowFormula>
    </tableColumn>
    <tableColumn id="3" xr3:uid="{082D2223-27D6-4CFF-B59C-BAC8B010C751}" name="Trimestre 1" totalsRowFunction="average" dataDxfId="50" totalsRowDxfId="49"/>
    <tableColumn id="4" xr3:uid="{4AC98503-2144-465F-BF6A-BB0B7408E114}" name="Trimestre 2" totalsRowFunction="average" dataDxfId="48" totalsRowDxfId="47"/>
    <tableColumn id="5" xr3:uid="{1CDB8A3D-2B1A-4907-8274-F901EB3B00A7}" name="Trimestre 3" totalsRowFunction="average" dataDxfId="46" totalsRowDxfId="45"/>
    <tableColumn id="6" xr3:uid="{F85A9848-C99E-4524-979F-FCC72CE5D0F9}" name="Trimestre 4" totalsRowFunction="average" dataDxfId="44" totalsRowDxfId="43"/>
    <tableColumn id="7" xr3:uid="{CB4DE824-A345-4413-BD54-513AFEBFEF28}" name="Anual" dataDxfId="42" totalsRowDxfId="41">
      <calculatedColumnFormula>AVERAGE(Tabla134[[#This Row],[Trimestre 1]:[Trimestre 4]])</calculatedColumnFormula>
    </tableColumn>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AEE1D9D-69D1-4D63-AD12-5953E007293D}" name="Tabla13" displayName="Tabla13" ref="B3:H76" totalsRowCount="1" headerRowDxfId="40" dataDxfId="39" totalsRowDxfId="38">
  <autoFilter ref="B3:H75"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55DE6FF-0CA9-4977-A034-599F122DF5B7}" name="Tipo" totalsRowLabel="Total" dataDxfId="37" totalsRowDxfId="36"/>
    <tableColumn id="2" xr3:uid="{DEBD7D84-6DAA-4D8B-BEF6-4363E76F379F}" name="Sujeto obligado" totalsRowFunction="custom" dataDxfId="35" totalsRowDxfId="34">
      <totalsRowFormula>AVERAGE(D76:G76)</totalsRowFormula>
    </tableColumn>
    <tableColumn id="3" xr3:uid="{D80E2504-DDA7-4771-8397-C5AFDF4ECD37}" name="Trimestre 1" totalsRowFunction="average" dataDxfId="33" totalsRowDxfId="32"/>
    <tableColumn id="4" xr3:uid="{BD3E6D77-D3D2-412E-AA6A-6B345DF3641A}" name="Trimestre 2" totalsRowFunction="average" dataDxfId="31" totalsRowDxfId="30"/>
    <tableColumn id="5" xr3:uid="{736491FA-F0DC-4AE7-95D3-05C1F1FE5BF5}" name="Trimestre 3" totalsRowFunction="average" dataDxfId="29" totalsRowDxfId="28"/>
    <tableColumn id="6" xr3:uid="{3FC5BB87-5A5E-4F11-8457-1EE45C7982EB}" name="Trimestre 4" totalsRowFunction="average" dataDxfId="27" totalsRowDxfId="26"/>
    <tableColumn id="7" xr3:uid="{0964AFB4-2B4E-4A2B-AC10-3B49EA5F544C}" name="Anual" dataDxfId="25" totalsRowDxfId="24">
      <calculatedColumnFormula>AVERAGE(Tabla13[[#This Row],[Trimestre 1]:[Trimestre 4]])</calculatedColumnFormula>
    </tableColumn>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629900-1641-4553-93C4-1AC5DB38A3DD}" name="Tabla1" displayName="Tabla1" ref="B3:H75" totalsRowCount="1" headerRowDxfId="23" dataDxfId="22" totalsRowDxfId="21">
  <autoFilter ref="B3:H74"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sortState xmlns:xlrd2="http://schemas.microsoft.com/office/spreadsheetml/2017/richdata2" ref="B4:H74">
    <sortCondition ref="B4:B74" customList="Poderes,Autónomos,Ayuntamientos,Paramunicipales,Descentralizados,Partidos,Sindicatos,Moral"/>
    <sortCondition ref="C4:C74"/>
  </sortState>
  <tableColumns count="7">
    <tableColumn id="1" xr3:uid="{52B3C415-5A19-40E6-B8FE-6EF9BB74BFD8}" name="Tipo" totalsRowLabel="Total" dataDxfId="20" totalsRowDxfId="19"/>
    <tableColumn id="2" xr3:uid="{67C8821F-010D-474A-B238-8D72EAC8AA3B}" name="Sujeto obligado" totalsRowFunction="custom" dataDxfId="18" totalsRowDxfId="17">
      <totalsRowFormula>AVERAGE(Tabla1[[#Totals],[Trimestre 1]:[Trimestre 4]])</totalsRowFormula>
    </tableColumn>
    <tableColumn id="3" xr3:uid="{CC01CE39-4472-4942-BDA4-C5AB1E99041F}" name="Trimestre 1" totalsRowFunction="average" dataDxfId="16" totalsRowDxfId="15"/>
    <tableColumn id="4" xr3:uid="{6648955B-1128-440F-9E6C-67EDDB49FB31}" name="Trimestre 2" totalsRowFunction="average" dataDxfId="14" totalsRowDxfId="13"/>
    <tableColumn id="5" xr3:uid="{F81F902C-4F77-42A2-9759-6132E5158763}" name="Trimestre 3" totalsRowFunction="average" dataDxfId="12" totalsRowDxfId="11"/>
    <tableColumn id="6" xr3:uid="{9B94BCA9-AC9E-4F3B-ABF9-07F3E41EDF2B}" name="Trimestre 4" totalsRowFunction="average" dataDxfId="10" totalsRowDxfId="9"/>
    <tableColumn id="7" xr3:uid="{539D551B-93A3-447A-AF11-E23DB82C27CE}" name="Anual" dataDxfId="8" totalsRowDxfId="7">
      <calculatedColumnFormula>AVERAGE(Tabla1[[#This Row],[Trimestre 1]:[Trimestre 4]])</calculatedColumnFormula>
    </tableColumn>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86C85E8-5F9B-FA45-9418-0E972D5E29E8}" name="Tabla18" displayName="Tabla18" ref="B3:H76" totalsRowCount="1" headerRowDxfId="108" dataDxfId="107" totalsRowDxfId="106">
  <autoFilter ref="B3:H75" xr:uid="{D0629900-1641-4553-93C4-1AC5DB38A3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5771926-ECF7-9D40-89B2-A31157404DF1}" name="Tipo" totalsRowLabel="Total" dataDxfId="105" totalsRowDxfId="6"/>
    <tableColumn id="2" xr3:uid="{62E42998-457D-B248-B4F5-66E7EF53635B}" name="Sujeto obligado" totalsRowFunction="custom" dataDxfId="104" totalsRowDxfId="5">
      <totalsRowFormula>AVERAGE(Tabla18[[#Totals],[Trimestre 1]:[Trimestre 4]])</totalsRowFormula>
    </tableColumn>
    <tableColumn id="3" xr3:uid="{39AB6817-96DE-E04B-AD7A-F37AF986C493}" name="Trimestre 1" totalsRowFunction="average" dataDxfId="103" totalsRowDxfId="4"/>
    <tableColumn id="4" xr3:uid="{2D942EEC-BB6E-6048-A081-A43169BB8233}" name="Trimestre 2" totalsRowFunction="average" dataDxfId="102" totalsRowDxfId="3"/>
    <tableColumn id="5" xr3:uid="{A715873E-D1A4-824E-83DB-1AB4CADDA072}" name="Trimestre 3" totalsRowFunction="average" dataDxfId="101" totalsRowDxfId="2"/>
    <tableColumn id="6" xr3:uid="{9F35ACF0-E163-E54D-8DB1-A403B3A375BB}" name="Trimestre 4" totalsRowFunction="average" dataDxfId="100" totalsRowDxfId="1"/>
    <tableColumn id="7" xr3:uid="{411C39FD-A7B0-8742-896E-3E469DB7633F}" name="Anual" dataDxfId="99" totalsRowDxfId="0">
      <calculatedColumnFormula>AVERAGE(Tabla18[[#This Row],[Trimestre 1]:[Trimestre 4]])</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microsoft.com/office/2007/relationships/slicer" Target="../slicers/slicer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microsoft.com/office/2007/relationships/slicer" Target="../slicers/slicer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microsoft.com/office/2007/relationships/slicer" Target="../slicers/slicer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microsoft.com/office/2007/relationships/slicer" Target="../slicers/slicer7.xml"/><Relationship Id="rId5" Type="http://schemas.openxmlformats.org/officeDocument/2006/relationships/table" Target="../tables/table7.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8D53-956D-4053-BA1A-ADD84681BAD9}">
  <sheetPr>
    <tabColor rgb="FFFF0000"/>
  </sheetPr>
  <dimension ref="B3:D78"/>
  <sheetViews>
    <sheetView showGridLines="0" showRowColHeaders="0" topLeftCell="A41" zoomScaleNormal="100" workbookViewId="0">
      <selection activeCell="R62" sqref="R62"/>
    </sheetView>
  </sheetViews>
  <sheetFormatPr defaultColWidth="10.7109375" defaultRowHeight="15" x14ac:dyDescent="0.25"/>
  <cols>
    <col min="2" max="2" width="16.42578125" bestFit="1" customWidth="1"/>
    <col min="3" max="3" width="27.85546875" bestFit="1" customWidth="1"/>
    <col min="4" max="6" width="11.7109375" customWidth="1"/>
  </cols>
  <sheetData>
    <row r="3" spans="2:4" x14ac:dyDescent="0.25">
      <c r="B3" s="2" t="s">
        <v>0</v>
      </c>
      <c r="C3" s="2" t="s">
        <v>1</v>
      </c>
      <c r="D3" s="2" t="s">
        <v>2</v>
      </c>
    </row>
    <row r="4" spans="2:4" x14ac:dyDescent="0.25">
      <c r="B4" s="2" t="s">
        <v>3</v>
      </c>
      <c r="C4" s="2" t="s">
        <v>4</v>
      </c>
      <c r="D4" s="3">
        <v>1</v>
      </c>
    </row>
    <row r="5" spans="2:4" x14ac:dyDescent="0.25">
      <c r="B5" s="2" t="s">
        <v>3</v>
      </c>
      <c r="C5" s="2" t="s">
        <v>5</v>
      </c>
      <c r="D5" s="3">
        <v>1</v>
      </c>
    </row>
    <row r="6" spans="2:4" x14ac:dyDescent="0.25">
      <c r="B6" s="2" t="s">
        <v>3</v>
      </c>
      <c r="C6" s="2" t="s">
        <v>6</v>
      </c>
      <c r="D6" s="3">
        <v>1</v>
      </c>
    </row>
    <row r="7" spans="2:4" x14ac:dyDescent="0.25">
      <c r="B7" s="2" t="s">
        <v>7</v>
      </c>
      <c r="C7" s="2" t="s">
        <v>8</v>
      </c>
      <c r="D7" s="3">
        <v>1</v>
      </c>
    </row>
    <row r="8" spans="2:4" x14ac:dyDescent="0.25">
      <c r="B8" s="2" t="s">
        <v>7</v>
      </c>
      <c r="C8" s="2" t="s">
        <v>9</v>
      </c>
      <c r="D8" s="3">
        <v>1</v>
      </c>
    </row>
    <row r="9" spans="2:4" x14ac:dyDescent="0.25">
      <c r="B9" s="2" t="s">
        <v>7</v>
      </c>
      <c r="C9" s="2" t="s">
        <v>10</v>
      </c>
      <c r="D9" s="3">
        <v>1</v>
      </c>
    </row>
    <row r="10" spans="2:4" x14ac:dyDescent="0.25">
      <c r="B10" s="2" t="s">
        <v>7</v>
      </c>
      <c r="C10" s="2" t="s">
        <v>11</v>
      </c>
      <c r="D10" s="3">
        <v>1</v>
      </c>
    </row>
    <row r="11" spans="2:4" x14ac:dyDescent="0.25">
      <c r="B11" s="2" t="s">
        <v>7</v>
      </c>
      <c r="C11" s="2" t="s">
        <v>12</v>
      </c>
      <c r="D11" s="3">
        <v>1</v>
      </c>
    </row>
    <row r="12" spans="2:4" x14ac:dyDescent="0.25">
      <c r="B12" s="2" t="s">
        <v>7</v>
      </c>
      <c r="C12" s="2" t="s">
        <v>13</v>
      </c>
      <c r="D12" s="3">
        <v>1</v>
      </c>
    </row>
    <row r="13" spans="2:4" x14ac:dyDescent="0.25">
      <c r="B13" s="2" t="s">
        <v>7</v>
      </c>
      <c r="C13" s="2" t="s">
        <v>14</v>
      </c>
      <c r="D13" s="3">
        <v>1</v>
      </c>
    </row>
    <row r="14" spans="2:4" x14ac:dyDescent="0.25">
      <c r="B14" s="2" t="s">
        <v>15</v>
      </c>
      <c r="C14" s="2" t="s">
        <v>16</v>
      </c>
      <c r="D14" s="3">
        <v>1</v>
      </c>
    </row>
    <row r="15" spans="2:4" x14ac:dyDescent="0.25">
      <c r="B15" s="2" t="s">
        <v>15</v>
      </c>
      <c r="C15" s="2" t="s">
        <v>17</v>
      </c>
      <c r="D15" s="3">
        <v>1</v>
      </c>
    </row>
    <row r="16" spans="2:4" x14ac:dyDescent="0.25">
      <c r="B16" s="2" t="s">
        <v>15</v>
      </c>
      <c r="C16" s="2" t="s">
        <v>18</v>
      </c>
      <c r="D16" s="3">
        <v>1</v>
      </c>
    </row>
    <row r="17" spans="2:4" x14ac:dyDescent="0.25">
      <c r="B17" s="2" t="s">
        <v>15</v>
      </c>
      <c r="C17" s="2" t="s">
        <v>19</v>
      </c>
      <c r="D17" s="3">
        <v>1</v>
      </c>
    </row>
    <row r="18" spans="2:4" x14ac:dyDescent="0.25">
      <c r="B18" s="2" t="s">
        <v>15</v>
      </c>
      <c r="C18" s="2" t="s">
        <v>20</v>
      </c>
      <c r="D18" s="3">
        <v>0.54200000000000004</v>
      </c>
    </row>
    <row r="19" spans="2:4" x14ac:dyDescent="0.25">
      <c r="B19" s="2" t="s">
        <v>15</v>
      </c>
      <c r="C19" s="2" t="s">
        <v>21</v>
      </c>
      <c r="D19" s="3">
        <v>1</v>
      </c>
    </row>
    <row r="20" spans="2:4" x14ac:dyDescent="0.25">
      <c r="B20" s="2" t="s">
        <v>15</v>
      </c>
      <c r="C20" s="2" t="s">
        <v>22</v>
      </c>
      <c r="D20" s="3">
        <v>1</v>
      </c>
    </row>
    <row r="21" spans="2:4" x14ac:dyDescent="0.25">
      <c r="B21" s="2" t="s">
        <v>15</v>
      </c>
      <c r="C21" s="2" t="s">
        <v>23</v>
      </c>
      <c r="D21" s="3">
        <v>1</v>
      </c>
    </row>
    <row r="22" spans="2:4" x14ac:dyDescent="0.25">
      <c r="B22" s="2" t="s">
        <v>15</v>
      </c>
      <c r="C22" s="2" t="s">
        <v>24</v>
      </c>
      <c r="D22" s="3">
        <v>1</v>
      </c>
    </row>
    <row r="23" spans="2:4" x14ac:dyDescent="0.25">
      <c r="B23" s="2" t="s">
        <v>15</v>
      </c>
      <c r="C23" s="2" t="s">
        <v>25</v>
      </c>
      <c r="D23" s="3">
        <v>0.49530000000000002</v>
      </c>
    </row>
    <row r="24" spans="2:4" x14ac:dyDescent="0.25">
      <c r="B24" s="2" t="s">
        <v>15</v>
      </c>
      <c r="C24" s="2" t="s">
        <v>26</v>
      </c>
      <c r="D24" s="3">
        <v>1</v>
      </c>
    </row>
    <row r="25" spans="2:4" x14ac:dyDescent="0.25">
      <c r="B25" s="2" t="s">
        <v>15</v>
      </c>
      <c r="C25" s="2" t="s">
        <v>27</v>
      </c>
      <c r="D25" s="3">
        <v>1</v>
      </c>
    </row>
    <row r="26" spans="2:4" x14ac:dyDescent="0.25">
      <c r="B26" s="2" t="s">
        <v>15</v>
      </c>
      <c r="C26" s="2" t="s">
        <v>28</v>
      </c>
      <c r="D26" s="3">
        <v>0.96960000000000002</v>
      </c>
    </row>
    <row r="27" spans="2:4" x14ac:dyDescent="0.25">
      <c r="B27" s="2" t="s">
        <v>15</v>
      </c>
      <c r="C27" s="2" t="s">
        <v>29</v>
      </c>
      <c r="D27" s="3">
        <v>0.30049999999999999</v>
      </c>
    </row>
    <row r="28" spans="2:4" x14ac:dyDescent="0.25">
      <c r="B28" s="2" t="s">
        <v>15</v>
      </c>
      <c r="C28" s="2" t="s">
        <v>30</v>
      </c>
      <c r="D28" s="3">
        <v>1</v>
      </c>
    </row>
    <row r="29" spans="2:4" x14ac:dyDescent="0.25">
      <c r="B29" s="2" t="s">
        <v>15</v>
      </c>
      <c r="C29" s="2" t="s">
        <v>31</v>
      </c>
      <c r="D29" s="3">
        <v>1</v>
      </c>
    </row>
    <row r="30" spans="2:4" x14ac:dyDescent="0.25">
      <c r="B30" s="2" t="s">
        <v>15</v>
      </c>
      <c r="C30" s="2" t="s">
        <v>32</v>
      </c>
      <c r="D30" s="3">
        <v>0.52939999999999998</v>
      </c>
    </row>
    <row r="31" spans="2:4" x14ac:dyDescent="0.25">
      <c r="B31" s="2" t="s">
        <v>15</v>
      </c>
      <c r="C31" s="2" t="s">
        <v>33</v>
      </c>
      <c r="D31" s="3">
        <v>1</v>
      </c>
    </row>
    <row r="32" spans="2:4" x14ac:dyDescent="0.25">
      <c r="B32" s="2" t="s">
        <v>15</v>
      </c>
      <c r="C32" s="2" t="s">
        <v>34</v>
      </c>
      <c r="D32" s="3">
        <v>1</v>
      </c>
    </row>
    <row r="33" spans="2:4" x14ac:dyDescent="0.25">
      <c r="B33" s="2" t="s">
        <v>15</v>
      </c>
      <c r="C33" s="2" t="s">
        <v>35</v>
      </c>
      <c r="D33" s="3">
        <v>1</v>
      </c>
    </row>
    <row r="34" spans="2:4" x14ac:dyDescent="0.25">
      <c r="B34" s="2" t="s">
        <v>15</v>
      </c>
      <c r="C34" s="2" t="s">
        <v>36</v>
      </c>
      <c r="D34" s="3">
        <v>0.56010000000000004</v>
      </c>
    </row>
    <row r="35" spans="2:4" x14ac:dyDescent="0.25">
      <c r="B35" s="2" t="s">
        <v>15</v>
      </c>
      <c r="C35" s="2" t="s">
        <v>37</v>
      </c>
      <c r="D35" s="3">
        <v>0.87450000000000006</v>
      </c>
    </row>
    <row r="36" spans="2:4" x14ac:dyDescent="0.25">
      <c r="B36" s="2" t="s">
        <v>15</v>
      </c>
      <c r="C36" s="2" t="s">
        <v>38</v>
      </c>
      <c r="D36" s="3">
        <v>0.78949999999999998</v>
      </c>
    </row>
    <row r="37" spans="2:4" x14ac:dyDescent="0.25">
      <c r="B37" s="2" t="s">
        <v>15</v>
      </c>
      <c r="C37" s="2" t="s">
        <v>39</v>
      </c>
      <c r="D37" s="3">
        <v>1</v>
      </c>
    </row>
    <row r="38" spans="2:4" x14ac:dyDescent="0.25">
      <c r="B38" s="2" t="s">
        <v>15</v>
      </c>
      <c r="C38" s="2" t="s">
        <v>40</v>
      </c>
      <c r="D38" s="3">
        <v>1</v>
      </c>
    </row>
    <row r="39" spans="2:4" x14ac:dyDescent="0.25">
      <c r="B39" s="2" t="s">
        <v>15</v>
      </c>
      <c r="C39" s="2" t="s">
        <v>41</v>
      </c>
      <c r="D39" s="3">
        <v>1</v>
      </c>
    </row>
    <row r="40" spans="2:4" x14ac:dyDescent="0.25">
      <c r="B40" s="2" t="s">
        <v>15</v>
      </c>
      <c r="C40" s="2" t="s">
        <v>42</v>
      </c>
      <c r="D40" s="3">
        <v>1</v>
      </c>
    </row>
    <row r="41" spans="2:4" x14ac:dyDescent="0.25">
      <c r="B41" s="2" t="s">
        <v>15</v>
      </c>
      <c r="C41" s="2" t="s">
        <v>43</v>
      </c>
      <c r="D41" s="3">
        <v>1</v>
      </c>
    </row>
    <row r="42" spans="2:4" x14ac:dyDescent="0.25">
      <c r="B42" s="2" t="s">
        <v>15</v>
      </c>
      <c r="C42" s="2" t="s">
        <v>44</v>
      </c>
      <c r="D42" s="3">
        <v>1</v>
      </c>
    </row>
    <row r="43" spans="2:4" x14ac:dyDescent="0.25">
      <c r="B43" s="2" t="s">
        <v>15</v>
      </c>
      <c r="C43" s="2" t="s">
        <v>45</v>
      </c>
      <c r="D43" s="3">
        <v>0.95420000000000005</v>
      </c>
    </row>
    <row r="44" spans="2:4" x14ac:dyDescent="0.25">
      <c r="B44" s="2" t="s">
        <v>15</v>
      </c>
      <c r="C44" s="2" t="s">
        <v>46</v>
      </c>
      <c r="D44" s="3">
        <v>1</v>
      </c>
    </row>
    <row r="45" spans="2:4" x14ac:dyDescent="0.25">
      <c r="B45" s="2" t="s">
        <v>15</v>
      </c>
      <c r="C45" s="2" t="s">
        <v>47</v>
      </c>
      <c r="D45" s="3">
        <v>1</v>
      </c>
    </row>
    <row r="46" spans="2:4" x14ac:dyDescent="0.25">
      <c r="B46" s="2" t="s">
        <v>15</v>
      </c>
      <c r="C46" s="2" t="s">
        <v>48</v>
      </c>
      <c r="D46" s="3">
        <v>5.8000000000000003E-2</v>
      </c>
    </row>
    <row r="47" spans="2:4" x14ac:dyDescent="0.25">
      <c r="B47" s="2" t="s">
        <v>15</v>
      </c>
      <c r="C47" s="2" t="s">
        <v>49</v>
      </c>
      <c r="D47" s="3">
        <v>1</v>
      </c>
    </row>
    <row r="48" spans="2:4" x14ac:dyDescent="0.25">
      <c r="B48" s="2" t="s">
        <v>15</v>
      </c>
      <c r="C48" s="2" t="s">
        <v>50</v>
      </c>
      <c r="D48" s="3">
        <v>1</v>
      </c>
    </row>
    <row r="49" spans="2:4" x14ac:dyDescent="0.25">
      <c r="B49" s="2" t="s">
        <v>15</v>
      </c>
      <c r="C49" s="2" t="s">
        <v>51</v>
      </c>
      <c r="D49" s="3">
        <v>1</v>
      </c>
    </row>
    <row r="50" spans="2:4" x14ac:dyDescent="0.25">
      <c r="B50" s="2" t="s">
        <v>15</v>
      </c>
      <c r="C50" s="2" t="s">
        <v>52</v>
      </c>
      <c r="D50" s="3">
        <v>1</v>
      </c>
    </row>
    <row r="51" spans="2:4" x14ac:dyDescent="0.25">
      <c r="B51" s="2" t="s">
        <v>15</v>
      </c>
      <c r="C51" s="2" t="s">
        <v>53</v>
      </c>
      <c r="D51" s="3">
        <v>1</v>
      </c>
    </row>
    <row r="52" spans="2:4" x14ac:dyDescent="0.25">
      <c r="B52" s="2" t="s">
        <v>15</v>
      </c>
      <c r="C52" s="2" t="s">
        <v>54</v>
      </c>
      <c r="D52" s="3">
        <v>0</v>
      </c>
    </row>
    <row r="53" spans="2:4" x14ac:dyDescent="0.25">
      <c r="B53" s="2" t="s">
        <v>15</v>
      </c>
      <c r="C53" s="2" t="s">
        <v>55</v>
      </c>
      <c r="D53" s="3">
        <v>0.48299999999999998</v>
      </c>
    </row>
    <row r="54" spans="2:4" x14ac:dyDescent="0.25">
      <c r="B54" s="2" t="s">
        <v>15</v>
      </c>
      <c r="C54" s="2" t="s">
        <v>56</v>
      </c>
      <c r="D54" s="3">
        <v>0.70399999999999996</v>
      </c>
    </row>
    <row r="55" spans="2:4" x14ac:dyDescent="0.25">
      <c r="B55" s="2" t="s">
        <v>15</v>
      </c>
      <c r="C55" s="2" t="s">
        <v>57</v>
      </c>
      <c r="D55" s="3">
        <v>1</v>
      </c>
    </row>
    <row r="56" spans="2:4" x14ac:dyDescent="0.25">
      <c r="B56" s="2" t="s">
        <v>15</v>
      </c>
      <c r="C56" s="2" t="s">
        <v>58</v>
      </c>
      <c r="D56" s="3">
        <v>0.53890000000000005</v>
      </c>
    </row>
    <row r="57" spans="2:4" x14ac:dyDescent="0.25">
      <c r="B57" s="2" t="s">
        <v>15</v>
      </c>
      <c r="C57" s="2" t="s">
        <v>59</v>
      </c>
      <c r="D57" s="3">
        <v>0.30470000000000003</v>
      </c>
    </row>
    <row r="58" spans="2:4" x14ac:dyDescent="0.25">
      <c r="B58" s="2" t="s">
        <v>15</v>
      </c>
      <c r="C58" s="2" t="s">
        <v>60</v>
      </c>
      <c r="D58" s="3">
        <v>1</v>
      </c>
    </row>
    <row r="59" spans="2:4" x14ac:dyDescent="0.25">
      <c r="B59" s="2" t="s">
        <v>15</v>
      </c>
      <c r="C59" s="2" t="s">
        <v>61</v>
      </c>
      <c r="D59" s="3">
        <v>1</v>
      </c>
    </row>
    <row r="60" spans="2:4" x14ac:dyDescent="0.25">
      <c r="B60" s="2" t="s">
        <v>62</v>
      </c>
      <c r="C60" s="2" t="s">
        <v>63</v>
      </c>
      <c r="D60" s="3">
        <v>0.71850000000000003</v>
      </c>
    </row>
    <row r="61" spans="2:4" x14ac:dyDescent="0.25">
      <c r="B61" s="2" t="s">
        <v>62</v>
      </c>
      <c r="C61" s="2" t="s">
        <v>64</v>
      </c>
      <c r="D61" s="3">
        <v>1</v>
      </c>
    </row>
    <row r="62" spans="2:4" x14ac:dyDescent="0.25">
      <c r="B62" s="2" t="s">
        <v>62</v>
      </c>
      <c r="C62" s="2" t="s">
        <v>65</v>
      </c>
      <c r="D62" s="3">
        <v>0.64239999999999997</v>
      </c>
    </row>
    <row r="63" spans="2:4" hidden="1" x14ac:dyDescent="0.25">
      <c r="B63" s="2" t="s">
        <v>66</v>
      </c>
      <c r="C63" s="2" t="s">
        <v>67</v>
      </c>
      <c r="D63" s="3" t="s">
        <v>68</v>
      </c>
    </row>
    <row r="64" spans="2:4" x14ac:dyDescent="0.25">
      <c r="B64" s="2" t="s">
        <v>66</v>
      </c>
      <c r="C64" s="2" t="s">
        <v>69</v>
      </c>
      <c r="D64" s="3">
        <v>1</v>
      </c>
    </row>
    <row r="65" spans="2:4" x14ac:dyDescent="0.25">
      <c r="B65" s="2" t="s">
        <v>70</v>
      </c>
      <c r="C65" s="2" t="s">
        <v>71</v>
      </c>
      <c r="D65" s="3">
        <v>1</v>
      </c>
    </row>
    <row r="66" spans="2:4" x14ac:dyDescent="0.25">
      <c r="B66" s="2" t="s">
        <v>70</v>
      </c>
      <c r="C66" s="2" t="s">
        <v>72</v>
      </c>
      <c r="D66" s="3">
        <v>0.86739999999999995</v>
      </c>
    </row>
    <row r="67" spans="2:4" x14ac:dyDescent="0.25">
      <c r="B67" s="2" t="s">
        <v>70</v>
      </c>
      <c r="C67" s="2" t="s">
        <v>73</v>
      </c>
      <c r="D67" s="3">
        <v>0.6804</v>
      </c>
    </row>
    <row r="68" spans="2:4" x14ac:dyDescent="0.25">
      <c r="B68" s="2" t="s">
        <v>70</v>
      </c>
      <c r="C68" s="2" t="s">
        <v>74</v>
      </c>
      <c r="D68" s="3">
        <v>0</v>
      </c>
    </row>
    <row r="69" spans="2:4" x14ac:dyDescent="0.25">
      <c r="B69" s="2" t="s">
        <v>70</v>
      </c>
      <c r="C69" s="2" t="s">
        <v>75</v>
      </c>
      <c r="D69" s="3">
        <v>1</v>
      </c>
    </row>
    <row r="70" spans="2:4" x14ac:dyDescent="0.25">
      <c r="B70" s="2" t="s">
        <v>70</v>
      </c>
      <c r="C70" s="2" t="s">
        <v>76</v>
      </c>
      <c r="D70" s="3">
        <v>1</v>
      </c>
    </row>
    <row r="71" spans="2:4" x14ac:dyDescent="0.25">
      <c r="B71" s="2" t="s">
        <v>70</v>
      </c>
      <c r="C71" s="2" t="s">
        <v>77</v>
      </c>
      <c r="D71" s="3">
        <v>1</v>
      </c>
    </row>
    <row r="72" spans="2:4" x14ac:dyDescent="0.25">
      <c r="B72" s="2" t="s">
        <v>70</v>
      </c>
      <c r="C72" s="2" t="s">
        <v>78</v>
      </c>
      <c r="D72" s="3">
        <v>1</v>
      </c>
    </row>
    <row r="73" spans="2:4" x14ac:dyDescent="0.25">
      <c r="B73" s="2" t="s">
        <v>79</v>
      </c>
      <c r="C73" s="2" t="s">
        <v>80</v>
      </c>
      <c r="D73" s="3">
        <v>1</v>
      </c>
    </row>
    <row r="74" spans="2:4" x14ac:dyDescent="0.25">
      <c r="B74" s="2" t="s">
        <v>79</v>
      </c>
      <c r="C74" s="2" t="s">
        <v>81</v>
      </c>
      <c r="D74" s="3">
        <v>1</v>
      </c>
    </row>
    <row r="75" spans="2:4" x14ac:dyDescent="0.25">
      <c r="B75" s="2" t="s">
        <v>79</v>
      </c>
      <c r="C75" s="2" t="s">
        <v>82</v>
      </c>
      <c r="D75" s="3">
        <v>1</v>
      </c>
    </row>
    <row r="76" spans="2:4" x14ac:dyDescent="0.25">
      <c r="B76" s="2" t="s">
        <v>79</v>
      </c>
      <c r="C76" s="2" t="s">
        <v>83</v>
      </c>
      <c r="D76" s="3">
        <v>1</v>
      </c>
    </row>
    <row r="77" spans="2:4" x14ac:dyDescent="0.25">
      <c r="B77" s="2" t="s">
        <v>84</v>
      </c>
      <c r="C77" s="2" t="s">
        <v>85</v>
      </c>
      <c r="D77" s="3">
        <v>1</v>
      </c>
    </row>
    <row r="78" spans="2:4" ht="17.25" x14ac:dyDescent="0.3">
      <c r="B78" s="13" t="s">
        <v>86</v>
      </c>
      <c r="C78" s="10">
        <f>AVERAGE(D78:D78)</f>
        <v>0.87688219178082172</v>
      </c>
      <c r="D78" s="6">
        <f>SUBTOTAL(101,Tabla13457[Anual])</f>
        <v>0.87688219178082172</v>
      </c>
    </row>
  </sheetData>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20" id="{8071E873-34FE-4F24-88E7-CE21F42F5E69}">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D4:D77</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CDEF0-BE19-41C7-99F8-CA2CD0A1F91D}">
  <sheetPr>
    <tabColor rgb="FFFFC000"/>
  </sheetPr>
  <dimension ref="B3:G77"/>
  <sheetViews>
    <sheetView showGridLines="0" topLeftCell="A42" zoomScaleNormal="100" workbookViewId="0">
      <selection activeCell="C25" sqref="C25"/>
    </sheetView>
  </sheetViews>
  <sheetFormatPr defaultColWidth="10.7109375" defaultRowHeight="15" x14ac:dyDescent="0.25"/>
  <cols>
    <col min="2" max="2" width="16.42578125" bestFit="1" customWidth="1"/>
    <col min="3" max="3" width="27.85546875" bestFit="1" customWidth="1"/>
    <col min="4" max="6" width="13.7109375" style="5" customWidth="1"/>
  </cols>
  <sheetData>
    <row r="3" spans="2:7" x14ac:dyDescent="0.25">
      <c r="B3" s="2" t="s">
        <v>0</v>
      </c>
      <c r="C3" s="2" t="s">
        <v>1</v>
      </c>
      <c r="D3" s="4" t="s">
        <v>87</v>
      </c>
      <c r="E3" s="4" t="s">
        <v>88</v>
      </c>
      <c r="F3" s="4" t="s">
        <v>89</v>
      </c>
      <c r="G3" s="4" t="s">
        <v>2</v>
      </c>
    </row>
    <row r="4" spans="2:7" x14ac:dyDescent="0.25">
      <c r="B4" s="2" t="s">
        <v>3</v>
      </c>
      <c r="C4" s="2" t="s">
        <v>4</v>
      </c>
      <c r="D4" s="3">
        <v>1</v>
      </c>
      <c r="E4" s="3">
        <v>1</v>
      </c>
      <c r="F4" s="3">
        <v>1</v>
      </c>
      <c r="G4" s="11">
        <f>AVERAGE(Tabla13456[[#This Row],[Trimestres 1 y 2]:[Trimestre 4]])</f>
        <v>1</v>
      </c>
    </row>
    <row r="5" spans="2:7" x14ac:dyDescent="0.25">
      <c r="B5" s="2" t="s">
        <v>3</v>
      </c>
      <c r="C5" s="2" t="s">
        <v>5</v>
      </c>
      <c r="D5" s="3">
        <v>1</v>
      </c>
      <c r="E5" s="3">
        <v>1</v>
      </c>
      <c r="F5" s="3">
        <v>1</v>
      </c>
      <c r="G5" s="11">
        <f>AVERAGE(Tabla13456[[#This Row],[Trimestres 1 y 2]:[Trimestre 4]])</f>
        <v>1</v>
      </c>
    </row>
    <row r="6" spans="2:7" x14ac:dyDescent="0.25">
      <c r="B6" s="2" t="s">
        <v>3</v>
      </c>
      <c r="C6" s="2" t="s">
        <v>6</v>
      </c>
      <c r="D6" s="3">
        <v>1</v>
      </c>
      <c r="E6" s="3">
        <v>1</v>
      </c>
      <c r="F6" s="3">
        <v>1</v>
      </c>
      <c r="G6" s="11">
        <f>AVERAGE(Tabla13456[[#This Row],[Trimestres 1 y 2]:[Trimestre 4]])</f>
        <v>1</v>
      </c>
    </row>
    <row r="7" spans="2:7" x14ac:dyDescent="0.25">
      <c r="B7" s="2" t="s">
        <v>7</v>
      </c>
      <c r="C7" s="2" t="s">
        <v>8</v>
      </c>
      <c r="D7" s="3">
        <v>1</v>
      </c>
      <c r="E7" s="3">
        <v>1</v>
      </c>
      <c r="F7" s="3">
        <v>1</v>
      </c>
      <c r="G7" s="11">
        <f>AVERAGE(Tabla13456[[#This Row],[Trimestres 1 y 2]:[Trimestre 4]])</f>
        <v>1</v>
      </c>
    </row>
    <row r="8" spans="2:7" x14ac:dyDescent="0.25">
      <c r="B8" s="2" t="s">
        <v>7</v>
      </c>
      <c r="C8" s="2" t="s">
        <v>9</v>
      </c>
      <c r="D8" s="3">
        <v>1</v>
      </c>
      <c r="E8" s="3">
        <v>1</v>
      </c>
      <c r="F8" s="3">
        <v>1</v>
      </c>
      <c r="G8" s="11">
        <f>AVERAGE(Tabla13456[[#This Row],[Trimestres 1 y 2]:[Trimestre 4]])</f>
        <v>1</v>
      </c>
    </row>
    <row r="9" spans="2:7" x14ac:dyDescent="0.25">
      <c r="B9" s="2" t="s">
        <v>7</v>
      </c>
      <c r="C9" s="2" t="s">
        <v>10</v>
      </c>
      <c r="D9" s="3">
        <v>1</v>
      </c>
      <c r="E9" s="3">
        <v>1</v>
      </c>
      <c r="F9" s="3">
        <v>1</v>
      </c>
      <c r="G9" s="11">
        <f>AVERAGE(Tabla13456[[#This Row],[Trimestres 1 y 2]:[Trimestre 4]])</f>
        <v>1</v>
      </c>
    </row>
    <row r="10" spans="2:7" x14ac:dyDescent="0.25">
      <c r="B10" s="2" t="s">
        <v>7</v>
      </c>
      <c r="C10" s="2" t="s">
        <v>11</v>
      </c>
      <c r="D10" s="3">
        <v>1</v>
      </c>
      <c r="E10" s="3">
        <v>1</v>
      </c>
      <c r="F10" s="3">
        <v>1</v>
      </c>
      <c r="G10" s="11">
        <f>AVERAGE(Tabla13456[[#This Row],[Trimestres 1 y 2]:[Trimestre 4]])</f>
        <v>1</v>
      </c>
    </row>
    <row r="11" spans="2:7" x14ac:dyDescent="0.25">
      <c r="B11" s="2" t="s">
        <v>7</v>
      </c>
      <c r="C11" s="2" t="s">
        <v>12</v>
      </c>
      <c r="D11" s="3">
        <v>1</v>
      </c>
      <c r="E11" s="3">
        <v>1</v>
      </c>
      <c r="F11" s="3">
        <v>1</v>
      </c>
      <c r="G11" s="11">
        <f>AVERAGE(Tabla13456[[#This Row],[Trimestres 1 y 2]:[Trimestre 4]])</f>
        <v>1</v>
      </c>
    </row>
    <row r="12" spans="2:7" x14ac:dyDescent="0.25">
      <c r="B12" s="2" t="s">
        <v>7</v>
      </c>
      <c r="C12" s="2" t="s">
        <v>13</v>
      </c>
      <c r="D12" s="3">
        <v>1</v>
      </c>
      <c r="E12" s="3">
        <v>1</v>
      </c>
      <c r="F12" s="3">
        <v>1</v>
      </c>
      <c r="G12" s="11">
        <f>AVERAGE(Tabla13456[[#This Row],[Trimestres 1 y 2]:[Trimestre 4]])</f>
        <v>1</v>
      </c>
    </row>
    <row r="13" spans="2:7" x14ac:dyDescent="0.25">
      <c r="B13" s="2" t="s">
        <v>7</v>
      </c>
      <c r="C13" s="2" t="s">
        <v>14</v>
      </c>
      <c r="D13" s="3">
        <v>1</v>
      </c>
      <c r="E13" s="3">
        <v>1</v>
      </c>
      <c r="F13" s="3">
        <v>1</v>
      </c>
      <c r="G13" s="11">
        <f>AVERAGE(Tabla13456[[#This Row],[Trimestres 1 y 2]:[Trimestre 4]])</f>
        <v>1</v>
      </c>
    </row>
    <row r="14" spans="2:7" x14ac:dyDescent="0.25">
      <c r="B14" s="2" t="s">
        <v>15</v>
      </c>
      <c r="C14" s="2" t="s">
        <v>16</v>
      </c>
      <c r="D14" s="3">
        <v>1</v>
      </c>
      <c r="E14" s="3">
        <v>1</v>
      </c>
      <c r="F14" s="3">
        <v>1</v>
      </c>
      <c r="G14" s="11">
        <f>AVERAGE(Tabla13456[[#This Row],[Trimestres 1 y 2]:[Trimestre 4]])</f>
        <v>1</v>
      </c>
    </row>
    <row r="15" spans="2:7" x14ac:dyDescent="0.25">
      <c r="B15" s="2" t="s">
        <v>15</v>
      </c>
      <c r="C15" s="2" t="s">
        <v>17</v>
      </c>
      <c r="D15" s="3">
        <v>1</v>
      </c>
      <c r="E15" s="3">
        <v>1</v>
      </c>
      <c r="F15" s="3">
        <v>0.91900000000000004</v>
      </c>
      <c r="G15" s="11">
        <f>AVERAGE(Tabla13456[[#This Row],[Trimestres 1 y 2]:[Trimestre 4]])</f>
        <v>0.97299999999999998</v>
      </c>
    </row>
    <row r="16" spans="2:7" x14ac:dyDescent="0.25">
      <c r="B16" s="2" t="s">
        <v>15</v>
      </c>
      <c r="C16" s="2" t="s">
        <v>18</v>
      </c>
      <c r="D16" s="3">
        <v>1</v>
      </c>
      <c r="E16" s="3">
        <v>1</v>
      </c>
      <c r="F16" s="3">
        <v>1</v>
      </c>
      <c r="G16" s="11">
        <f>AVERAGE(Tabla13456[[#This Row],[Trimestres 1 y 2]:[Trimestre 4]])</f>
        <v>1</v>
      </c>
    </row>
    <row r="17" spans="2:7" x14ac:dyDescent="0.25">
      <c r="B17" s="2" t="s">
        <v>15</v>
      </c>
      <c r="C17" s="2" t="s">
        <v>19</v>
      </c>
      <c r="D17" s="3">
        <v>1</v>
      </c>
      <c r="E17" s="3">
        <v>1</v>
      </c>
      <c r="F17" s="3">
        <v>1</v>
      </c>
      <c r="G17" s="11">
        <f>AVERAGE(Tabla13456[[#This Row],[Trimestres 1 y 2]:[Trimestre 4]])</f>
        <v>1</v>
      </c>
    </row>
    <row r="18" spans="2:7" x14ac:dyDescent="0.25">
      <c r="B18" s="2" t="s">
        <v>15</v>
      </c>
      <c r="C18" s="2" t="s">
        <v>20</v>
      </c>
      <c r="D18" s="3">
        <v>0.92800000000000005</v>
      </c>
      <c r="E18" s="3">
        <v>0</v>
      </c>
      <c r="F18" s="3">
        <v>0.626</v>
      </c>
      <c r="G18" s="11">
        <f>AVERAGE(Tabla13456[[#This Row],[Trimestres 1 y 2]:[Trimestre 4]])</f>
        <v>0.51800000000000002</v>
      </c>
    </row>
    <row r="19" spans="2:7" x14ac:dyDescent="0.25">
      <c r="B19" s="2" t="s">
        <v>15</v>
      </c>
      <c r="C19" s="2" t="s">
        <v>21</v>
      </c>
      <c r="D19" s="3">
        <v>1</v>
      </c>
      <c r="E19" s="3">
        <v>1</v>
      </c>
      <c r="F19" s="3">
        <v>1</v>
      </c>
      <c r="G19" s="11">
        <f>AVERAGE(Tabla13456[[#This Row],[Trimestres 1 y 2]:[Trimestre 4]])</f>
        <v>1</v>
      </c>
    </row>
    <row r="20" spans="2:7" x14ac:dyDescent="0.25">
      <c r="B20" s="2" t="s">
        <v>15</v>
      </c>
      <c r="C20" s="2" t="s">
        <v>22</v>
      </c>
      <c r="D20" s="3">
        <v>1</v>
      </c>
      <c r="E20" s="3">
        <v>1</v>
      </c>
      <c r="F20" s="3">
        <v>0.996</v>
      </c>
      <c r="G20" s="11">
        <f>AVERAGE(Tabla13456[[#This Row],[Trimestres 1 y 2]:[Trimestre 4]])</f>
        <v>0.9986666666666667</v>
      </c>
    </row>
    <row r="21" spans="2:7" x14ac:dyDescent="0.25">
      <c r="B21" s="2" t="s">
        <v>15</v>
      </c>
      <c r="C21" s="2" t="s">
        <v>23</v>
      </c>
      <c r="D21" s="3">
        <v>0.94779999999999998</v>
      </c>
      <c r="E21" s="3">
        <v>0.91700000000000004</v>
      </c>
      <c r="F21" s="3">
        <v>0.86599999999999999</v>
      </c>
      <c r="G21" s="11">
        <f>AVERAGE(Tabla13456[[#This Row],[Trimestres 1 y 2]:[Trimestre 4]])</f>
        <v>0.91026666666666667</v>
      </c>
    </row>
    <row r="22" spans="2:7" x14ac:dyDescent="0.25">
      <c r="B22" s="2" t="s">
        <v>15</v>
      </c>
      <c r="C22" s="2" t="s">
        <v>24</v>
      </c>
      <c r="D22" s="3">
        <v>1</v>
      </c>
      <c r="E22" s="3">
        <v>1</v>
      </c>
      <c r="F22" s="3">
        <v>0.98099999999999998</v>
      </c>
      <c r="G22" s="11">
        <f>AVERAGE(Tabla13456[[#This Row],[Trimestres 1 y 2]:[Trimestre 4]])</f>
        <v>0.99366666666666659</v>
      </c>
    </row>
    <row r="23" spans="2:7" x14ac:dyDescent="0.25">
      <c r="B23" s="2" t="s">
        <v>15</v>
      </c>
      <c r="C23" s="2" t="s">
        <v>25</v>
      </c>
      <c r="D23" s="3">
        <v>1</v>
      </c>
      <c r="E23" s="3">
        <v>1</v>
      </c>
      <c r="F23" s="3">
        <v>0.97299999999999998</v>
      </c>
      <c r="G23" s="11">
        <f>AVERAGE(Tabla13456[[#This Row],[Trimestres 1 y 2]:[Trimestre 4]])</f>
        <v>0.99099999999999999</v>
      </c>
    </row>
    <row r="24" spans="2:7" x14ac:dyDescent="0.25">
      <c r="B24" s="2" t="s">
        <v>15</v>
      </c>
      <c r="C24" s="2" t="s">
        <v>26</v>
      </c>
      <c r="D24" s="3">
        <v>1</v>
      </c>
      <c r="E24" s="3">
        <v>1</v>
      </c>
      <c r="F24" s="3">
        <v>1</v>
      </c>
      <c r="G24" s="11">
        <f>AVERAGE(Tabla13456[[#This Row],[Trimestres 1 y 2]:[Trimestre 4]])</f>
        <v>1</v>
      </c>
    </row>
    <row r="25" spans="2:7" x14ac:dyDescent="0.25">
      <c r="B25" s="2" t="s">
        <v>15</v>
      </c>
      <c r="C25" s="2" t="s">
        <v>27</v>
      </c>
      <c r="D25" s="3">
        <v>1</v>
      </c>
      <c r="E25" s="3">
        <v>1</v>
      </c>
      <c r="F25" s="3">
        <v>1</v>
      </c>
      <c r="G25" s="11">
        <f>AVERAGE(Tabla13456[[#This Row],[Trimestres 1 y 2]:[Trimestre 4]])</f>
        <v>1</v>
      </c>
    </row>
    <row r="26" spans="2:7" x14ac:dyDescent="0.25">
      <c r="B26" s="2" t="s">
        <v>15</v>
      </c>
      <c r="C26" s="2" t="s">
        <v>28</v>
      </c>
      <c r="D26" s="3">
        <v>1</v>
      </c>
      <c r="E26" s="3">
        <v>1</v>
      </c>
      <c r="F26" s="3">
        <v>0.98499999999999999</v>
      </c>
      <c r="G26" s="11">
        <f>AVERAGE(Tabla13456[[#This Row],[Trimestres 1 y 2]:[Trimestre 4]])</f>
        <v>0.995</v>
      </c>
    </row>
    <row r="27" spans="2:7" x14ac:dyDescent="0.25">
      <c r="B27" s="2" t="s">
        <v>15</v>
      </c>
      <c r="C27" s="2" t="s">
        <v>29</v>
      </c>
      <c r="D27" s="3">
        <v>1</v>
      </c>
      <c r="E27" s="3">
        <v>0.66100000000000003</v>
      </c>
      <c r="F27" s="3">
        <v>0.65300000000000002</v>
      </c>
      <c r="G27" s="11">
        <f>AVERAGE(Tabla13456[[#This Row],[Trimestres 1 y 2]:[Trimestre 4]])</f>
        <v>0.77133333333333332</v>
      </c>
    </row>
    <row r="28" spans="2:7" x14ac:dyDescent="0.25">
      <c r="B28" s="2" t="s">
        <v>15</v>
      </c>
      <c r="C28" s="2" t="s">
        <v>30</v>
      </c>
      <c r="D28" s="3">
        <v>1</v>
      </c>
      <c r="E28" s="3">
        <v>1</v>
      </c>
      <c r="F28" s="3">
        <v>1</v>
      </c>
      <c r="G28" s="11">
        <f>AVERAGE(Tabla13456[[#This Row],[Trimestres 1 y 2]:[Trimestre 4]])</f>
        <v>1</v>
      </c>
    </row>
    <row r="29" spans="2:7" x14ac:dyDescent="0.25">
      <c r="B29" s="2" t="s">
        <v>15</v>
      </c>
      <c r="C29" s="2" t="s">
        <v>31</v>
      </c>
      <c r="D29" s="3">
        <v>1</v>
      </c>
      <c r="E29" s="3">
        <v>1</v>
      </c>
      <c r="F29" s="3">
        <v>0.97899999999999998</v>
      </c>
      <c r="G29" s="11">
        <f>AVERAGE(Tabla13456[[#This Row],[Trimestres 1 y 2]:[Trimestre 4]])</f>
        <v>0.99299999999999999</v>
      </c>
    </row>
    <row r="30" spans="2:7" x14ac:dyDescent="0.25">
      <c r="B30" s="2" t="s">
        <v>15</v>
      </c>
      <c r="C30" s="2" t="s">
        <v>32</v>
      </c>
      <c r="D30" s="3">
        <v>0.81820000000000004</v>
      </c>
      <c r="E30" s="3">
        <v>0.40799999999999997</v>
      </c>
      <c r="F30" s="3">
        <v>0.53649999999999998</v>
      </c>
      <c r="G30" s="11">
        <f>AVERAGE(Tabla13456[[#This Row],[Trimestres 1 y 2]:[Trimestre 4]])</f>
        <v>0.58756666666666668</v>
      </c>
    </row>
    <row r="31" spans="2:7" x14ac:dyDescent="0.25">
      <c r="B31" s="2" t="s">
        <v>15</v>
      </c>
      <c r="C31" s="2" t="s">
        <v>33</v>
      </c>
      <c r="D31" s="3">
        <v>1</v>
      </c>
      <c r="E31" s="3">
        <v>1</v>
      </c>
      <c r="F31" s="3">
        <v>1</v>
      </c>
      <c r="G31" s="11">
        <f>AVERAGE(Tabla13456[[#This Row],[Trimestres 1 y 2]:[Trimestre 4]])</f>
        <v>1</v>
      </c>
    </row>
    <row r="32" spans="2:7" x14ac:dyDescent="0.25">
      <c r="B32" s="2" t="s">
        <v>15</v>
      </c>
      <c r="C32" s="2" t="s">
        <v>34</v>
      </c>
      <c r="D32" s="3">
        <v>1</v>
      </c>
      <c r="E32" s="3">
        <v>1</v>
      </c>
      <c r="F32" s="3">
        <v>0.78</v>
      </c>
      <c r="G32" s="11">
        <f>AVERAGE(Tabla13456[[#This Row],[Trimestres 1 y 2]:[Trimestre 4]])</f>
        <v>0.92666666666666675</v>
      </c>
    </row>
    <row r="33" spans="2:7" x14ac:dyDescent="0.25">
      <c r="B33" s="2" t="s">
        <v>15</v>
      </c>
      <c r="C33" s="2" t="s">
        <v>35</v>
      </c>
      <c r="D33" s="3">
        <v>1</v>
      </c>
      <c r="E33" s="3">
        <v>1</v>
      </c>
      <c r="F33" s="3">
        <v>1</v>
      </c>
      <c r="G33" s="11">
        <f>AVERAGE(Tabla13456[[#This Row],[Trimestres 1 y 2]:[Trimestre 4]])</f>
        <v>1</v>
      </c>
    </row>
    <row r="34" spans="2:7" x14ac:dyDescent="0.25">
      <c r="B34" s="2" t="s">
        <v>15</v>
      </c>
      <c r="C34" s="2" t="s">
        <v>36</v>
      </c>
      <c r="D34" s="3">
        <v>0.97019999999999995</v>
      </c>
      <c r="E34" s="3">
        <v>0.81899999999999995</v>
      </c>
      <c r="F34" s="3">
        <v>0.83099999999999996</v>
      </c>
      <c r="G34" s="11">
        <f>AVERAGE(Tabla13456[[#This Row],[Trimestres 1 y 2]:[Trimestre 4]])</f>
        <v>0.87339999999999984</v>
      </c>
    </row>
    <row r="35" spans="2:7" x14ac:dyDescent="0.25">
      <c r="B35" s="2" t="s">
        <v>15</v>
      </c>
      <c r="C35" s="2" t="s">
        <v>37</v>
      </c>
      <c r="D35" s="3">
        <v>1</v>
      </c>
      <c r="E35" s="3">
        <v>0.76100000000000001</v>
      </c>
      <c r="F35" s="3">
        <v>0.90400000000000003</v>
      </c>
      <c r="G35" s="11">
        <f>AVERAGE(Tabla13456[[#This Row],[Trimestres 1 y 2]:[Trimestre 4]])</f>
        <v>0.88833333333333331</v>
      </c>
    </row>
    <row r="36" spans="2:7" x14ac:dyDescent="0.25">
      <c r="B36" s="2" t="s">
        <v>15</v>
      </c>
      <c r="C36" s="2" t="s">
        <v>38</v>
      </c>
      <c r="D36" s="3">
        <v>1</v>
      </c>
      <c r="E36" s="3">
        <v>1</v>
      </c>
      <c r="F36" s="3">
        <v>0.90200000000000002</v>
      </c>
      <c r="G36" s="11">
        <f>AVERAGE(Tabla13456[[#This Row],[Trimestres 1 y 2]:[Trimestre 4]])</f>
        <v>0.96733333333333338</v>
      </c>
    </row>
    <row r="37" spans="2:7" x14ac:dyDescent="0.25">
      <c r="B37" s="2" t="s">
        <v>15</v>
      </c>
      <c r="C37" s="2" t="s">
        <v>39</v>
      </c>
      <c r="D37" s="3">
        <v>1</v>
      </c>
      <c r="E37" s="3">
        <v>1</v>
      </c>
      <c r="F37" s="3">
        <v>1</v>
      </c>
      <c r="G37" s="11">
        <f>AVERAGE(Tabla13456[[#This Row],[Trimestres 1 y 2]:[Trimestre 4]])</f>
        <v>1</v>
      </c>
    </row>
    <row r="38" spans="2:7" x14ac:dyDescent="0.25">
      <c r="B38" s="2" t="s">
        <v>15</v>
      </c>
      <c r="C38" s="2" t="s">
        <v>40</v>
      </c>
      <c r="D38" s="3">
        <v>0.98680000000000001</v>
      </c>
      <c r="E38" s="3">
        <v>1</v>
      </c>
      <c r="F38" s="3">
        <v>1</v>
      </c>
      <c r="G38" s="11">
        <f>AVERAGE(Tabla13456[[#This Row],[Trimestres 1 y 2]:[Trimestre 4]])</f>
        <v>0.99560000000000004</v>
      </c>
    </row>
    <row r="39" spans="2:7" x14ac:dyDescent="0.25">
      <c r="B39" s="2" t="s">
        <v>15</v>
      </c>
      <c r="C39" s="2" t="s">
        <v>41</v>
      </c>
      <c r="D39" s="3">
        <v>1</v>
      </c>
      <c r="E39" s="3">
        <v>1</v>
      </c>
      <c r="F39" s="3">
        <v>0.96899999999999997</v>
      </c>
      <c r="G39" s="11">
        <f>AVERAGE(Tabla13456[[#This Row],[Trimestres 1 y 2]:[Trimestre 4]])</f>
        <v>0.98966666666666658</v>
      </c>
    </row>
    <row r="40" spans="2:7" x14ac:dyDescent="0.25">
      <c r="B40" s="2" t="s">
        <v>15</v>
      </c>
      <c r="C40" s="2" t="s">
        <v>42</v>
      </c>
      <c r="D40" s="3">
        <v>1</v>
      </c>
      <c r="E40" s="3">
        <v>1</v>
      </c>
      <c r="F40" s="3">
        <v>0.95499999999999996</v>
      </c>
      <c r="G40" s="11">
        <f>AVERAGE(Tabla13456[[#This Row],[Trimestres 1 y 2]:[Trimestre 4]])</f>
        <v>0.98499999999999999</v>
      </c>
    </row>
    <row r="41" spans="2:7" x14ac:dyDescent="0.25">
      <c r="B41" s="2" t="s">
        <v>15</v>
      </c>
      <c r="C41" s="2" t="s">
        <v>43</v>
      </c>
      <c r="D41" s="3">
        <v>1</v>
      </c>
      <c r="E41" s="3">
        <v>1</v>
      </c>
      <c r="F41" s="3">
        <v>1</v>
      </c>
      <c r="G41" s="11">
        <f>AVERAGE(Tabla13456[[#This Row],[Trimestres 1 y 2]:[Trimestre 4]])</f>
        <v>1</v>
      </c>
    </row>
    <row r="42" spans="2:7" x14ac:dyDescent="0.25">
      <c r="B42" s="2" t="s">
        <v>15</v>
      </c>
      <c r="C42" s="2" t="s">
        <v>44</v>
      </c>
      <c r="D42" s="3">
        <v>1</v>
      </c>
      <c r="E42" s="3">
        <v>1</v>
      </c>
      <c r="F42" s="3">
        <v>1</v>
      </c>
      <c r="G42" s="11">
        <f>AVERAGE(Tabla13456[[#This Row],[Trimestres 1 y 2]:[Trimestre 4]])</f>
        <v>1</v>
      </c>
    </row>
    <row r="43" spans="2:7" x14ac:dyDescent="0.25">
      <c r="B43" s="2" t="s">
        <v>15</v>
      </c>
      <c r="C43" s="2" t="s">
        <v>45</v>
      </c>
      <c r="D43" s="3">
        <v>1</v>
      </c>
      <c r="E43" s="3">
        <v>1</v>
      </c>
      <c r="F43" s="3">
        <v>0.96489999999999998</v>
      </c>
      <c r="G43" s="11">
        <f>AVERAGE(Tabla13456[[#This Row],[Trimestres 1 y 2]:[Trimestre 4]])</f>
        <v>0.98830000000000007</v>
      </c>
    </row>
    <row r="44" spans="2:7" x14ac:dyDescent="0.25">
      <c r="B44" s="2" t="s">
        <v>15</v>
      </c>
      <c r="C44" s="2" t="s">
        <v>46</v>
      </c>
      <c r="D44" s="3">
        <v>0.95609999999999995</v>
      </c>
      <c r="E44" s="3">
        <v>0</v>
      </c>
      <c r="F44" s="3">
        <v>1</v>
      </c>
      <c r="G44" s="11">
        <f>AVERAGE(Tabla13456[[#This Row],[Trimestres 1 y 2]:[Trimestre 4]])</f>
        <v>0.65203333333333335</v>
      </c>
    </row>
    <row r="45" spans="2:7" x14ac:dyDescent="0.25">
      <c r="B45" s="2" t="s">
        <v>15</v>
      </c>
      <c r="C45" s="2" t="s">
        <v>47</v>
      </c>
      <c r="D45" s="3">
        <v>0.83930000000000005</v>
      </c>
      <c r="E45" s="3">
        <v>0</v>
      </c>
      <c r="F45" s="3">
        <v>0.69</v>
      </c>
      <c r="G45" s="11">
        <f>AVERAGE(Tabla13456[[#This Row],[Trimestres 1 y 2]:[Trimestre 4]])</f>
        <v>0.5097666666666667</v>
      </c>
    </row>
    <row r="46" spans="2:7" x14ac:dyDescent="0.25">
      <c r="B46" s="2" t="s">
        <v>15</v>
      </c>
      <c r="C46" s="2" t="s">
        <v>48</v>
      </c>
      <c r="D46" s="3">
        <v>1</v>
      </c>
      <c r="E46" s="3">
        <v>0.93700000000000006</v>
      </c>
      <c r="F46" s="3">
        <v>0.96799999999999997</v>
      </c>
      <c r="G46" s="11">
        <f>AVERAGE(Tabla13456[[#This Row],[Trimestres 1 y 2]:[Trimestre 4]])</f>
        <v>0.96833333333333338</v>
      </c>
    </row>
    <row r="47" spans="2:7" x14ac:dyDescent="0.25">
      <c r="B47" s="2" t="s">
        <v>15</v>
      </c>
      <c r="C47" s="2" t="s">
        <v>49</v>
      </c>
      <c r="D47" s="3">
        <v>1</v>
      </c>
      <c r="E47" s="3">
        <v>0.89700000000000002</v>
      </c>
      <c r="F47" s="3">
        <v>0.879</v>
      </c>
      <c r="G47" s="11">
        <f>AVERAGE(Tabla13456[[#This Row],[Trimestres 1 y 2]:[Trimestre 4]])</f>
        <v>0.92533333333333323</v>
      </c>
    </row>
    <row r="48" spans="2:7" x14ac:dyDescent="0.25">
      <c r="B48" s="2" t="s">
        <v>15</v>
      </c>
      <c r="C48" s="2" t="s">
        <v>50</v>
      </c>
      <c r="D48" s="3">
        <v>1</v>
      </c>
      <c r="E48" s="3">
        <v>1</v>
      </c>
      <c r="F48" s="3">
        <v>1</v>
      </c>
      <c r="G48" s="11">
        <f>AVERAGE(Tabla13456[[#This Row],[Trimestres 1 y 2]:[Trimestre 4]])</f>
        <v>1</v>
      </c>
    </row>
    <row r="49" spans="2:7" x14ac:dyDescent="0.25">
      <c r="B49" s="2" t="s">
        <v>15</v>
      </c>
      <c r="C49" s="2" t="s">
        <v>51</v>
      </c>
      <c r="D49" s="3">
        <v>0.88160000000000005</v>
      </c>
      <c r="E49" s="3">
        <v>0.42420000000000002</v>
      </c>
      <c r="F49" s="3">
        <v>0.78700000000000003</v>
      </c>
      <c r="G49" s="11">
        <f>AVERAGE(Tabla13456[[#This Row],[Trimestres 1 y 2]:[Trimestre 4]])</f>
        <v>0.6976</v>
      </c>
    </row>
    <row r="50" spans="2:7" x14ac:dyDescent="0.25">
      <c r="B50" s="2" t="s">
        <v>15</v>
      </c>
      <c r="C50" s="2" t="s">
        <v>52</v>
      </c>
      <c r="D50" s="3">
        <v>1</v>
      </c>
      <c r="E50" s="3">
        <v>1</v>
      </c>
      <c r="F50" s="3">
        <v>1</v>
      </c>
      <c r="G50" s="11">
        <f>AVERAGE(Tabla13456[[#This Row],[Trimestres 1 y 2]:[Trimestre 4]])</f>
        <v>1</v>
      </c>
    </row>
    <row r="51" spans="2:7" x14ac:dyDescent="0.25">
      <c r="B51" s="2" t="s">
        <v>15</v>
      </c>
      <c r="C51" s="2" t="s">
        <v>53</v>
      </c>
      <c r="D51" s="3">
        <v>1</v>
      </c>
      <c r="E51" s="3">
        <v>1</v>
      </c>
      <c r="F51" s="3">
        <v>1</v>
      </c>
      <c r="G51" s="11">
        <f>AVERAGE(Tabla13456[[#This Row],[Trimestres 1 y 2]:[Trimestre 4]])</f>
        <v>1</v>
      </c>
    </row>
    <row r="52" spans="2:7" x14ac:dyDescent="0.25">
      <c r="B52" s="2" t="s">
        <v>15</v>
      </c>
      <c r="C52" s="2" t="s">
        <v>54</v>
      </c>
      <c r="D52" s="3">
        <v>1</v>
      </c>
      <c r="E52" s="3">
        <v>0.90100000000000002</v>
      </c>
      <c r="F52" s="3">
        <v>0.93600000000000005</v>
      </c>
      <c r="G52" s="11">
        <f>AVERAGE(Tabla13456[[#This Row],[Trimestres 1 y 2]:[Trimestre 4]])</f>
        <v>0.94566666666666677</v>
      </c>
    </row>
    <row r="53" spans="2:7" x14ac:dyDescent="0.25">
      <c r="B53" s="2" t="s">
        <v>15</v>
      </c>
      <c r="C53" s="2" t="s">
        <v>55</v>
      </c>
      <c r="D53" s="3">
        <v>1</v>
      </c>
      <c r="E53" s="3">
        <v>0.93200000000000005</v>
      </c>
      <c r="F53" s="3">
        <v>0.90600000000000003</v>
      </c>
      <c r="G53" s="11">
        <f>AVERAGE(Tabla13456[[#This Row],[Trimestres 1 y 2]:[Trimestre 4]])</f>
        <v>0.94600000000000006</v>
      </c>
    </row>
    <row r="54" spans="2:7" x14ac:dyDescent="0.25">
      <c r="B54" s="2" t="s">
        <v>15</v>
      </c>
      <c r="C54" s="2" t="s">
        <v>56</v>
      </c>
      <c r="D54" s="3">
        <v>1</v>
      </c>
      <c r="E54" s="3">
        <v>0.80600000000000005</v>
      </c>
      <c r="F54" s="3">
        <v>1</v>
      </c>
      <c r="G54" s="11">
        <f>AVERAGE(Tabla13456[[#This Row],[Trimestres 1 y 2]:[Trimestre 4]])</f>
        <v>0.93533333333333335</v>
      </c>
    </row>
    <row r="55" spans="2:7" x14ac:dyDescent="0.25">
      <c r="B55" s="2" t="s">
        <v>15</v>
      </c>
      <c r="C55" s="2" t="s">
        <v>57</v>
      </c>
      <c r="D55" s="3">
        <v>1</v>
      </c>
      <c r="E55" s="3">
        <v>1</v>
      </c>
      <c r="F55" s="3">
        <v>1</v>
      </c>
      <c r="G55" s="11">
        <f>AVERAGE(Tabla13456[[#This Row],[Trimestres 1 y 2]:[Trimestre 4]])</f>
        <v>1</v>
      </c>
    </row>
    <row r="56" spans="2:7" x14ac:dyDescent="0.25">
      <c r="B56" s="2" t="s">
        <v>15</v>
      </c>
      <c r="C56" s="2" t="s">
        <v>58</v>
      </c>
      <c r="D56" s="3">
        <v>1</v>
      </c>
      <c r="E56" s="3">
        <v>0.74299999999999999</v>
      </c>
      <c r="F56" s="3">
        <v>0.91800000000000004</v>
      </c>
      <c r="G56" s="11">
        <f>AVERAGE(Tabla13456[[#This Row],[Trimestres 1 y 2]:[Trimestre 4]])</f>
        <v>0.88700000000000001</v>
      </c>
    </row>
    <row r="57" spans="2:7" x14ac:dyDescent="0.25">
      <c r="B57" s="2" t="s">
        <v>15</v>
      </c>
      <c r="C57" s="2" t="s">
        <v>59</v>
      </c>
      <c r="D57" s="3">
        <v>0.95399999999999996</v>
      </c>
      <c r="E57" s="3">
        <v>0.60299999999999998</v>
      </c>
      <c r="F57" s="3">
        <v>0.75900000000000001</v>
      </c>
      <c r="G57" s="11">
        <f>AVERAGE(Tabla13456[[#This Row],[Trimestres 1 y 2]:[Trimestre 4]])</f>
        <v>0.77199999999999991</v>
      </c>
    </row>
    <row r="58" spans="2:7" x14ac:dyDescent="0.25">
      <c r="B58" s="2" t="s">
        <v>15</v>
      </c>
      <c r="C58" s="2" t="s">
        <v>60</v>
      </c>
      <c r="D58" s="3">
        <v>1</v>
      </c>
      <c r="E58" s="3">
        <v>1</v>
      </c>
      <c r="F58" s="3">
        <v>1</v>
      </c>
      <c r="G58" s="11">
        <f>AVERAGE(Tabla13456[[#This Row],[Trimestres 1 y 2]:[Trimestre 4]])</f>
        <v>1</v>
      </c>
    </row>
    <row r="59" spans="2:7" x14ac:dyDescent="0.25">
      <c r="B59" s="2" t="s">
        <v>15</v>
      </c>
      <c r="C59" s="2" t="s">
        <v>61</v>
      </c>
      <c r="D59" s="3">
        <v>1</v>
      </c>
      <c r="E59" s="3">
        <v>1</v>
      </c>
      <c r="F59" s="3">
        <v>0.98329999999999995</v>
      </c>
      <c r="G59" s="11">
        <f>AVERAGE(Tabla13456[[#This Row],[Trimestres 1 y 2]:[Trimestre 4]])</f>
        <v>0.99443333333333328</v>
      </c>
    </row>
    <row r="60" spans="2:7" x14ac:dyDescent="0.25">
      <c r="B60" s="2" t="s">
        <v>62</v>
      </c>
      <c r="C60" s="2" t="s">
        <v>63</v>
      </c>
      <c r="D60" s="3">
        <v>1</v>
      </c>
      <c r="E60" s="3">
        <v>1</v>
      </c>
      <c r="F60" s="3">
        <v>1</v>
      </c>
      <c r="G60" s="11">
        <f>AVERAGE(Tabla13456[[#This Row],[Trimestres 1 y 2]:[Trimestre 4]])</f>
        <v>1</v>
      </c>
    </row>
    <row r="61" spans="2:7" x14ac:dyDescent="0.25">
      <c r="B61" s="2" t="s">
        <v>62</v>
      </c>
      <c r="C61" s="2" t="s">
        <v>64</v>
      </c>
      <c r="D61" s="3">
        <v>1</v>
      </c>
      <c r="E61" s="3">
        <v>1</v>
      </c>
      <c r="F61" s="3">
        <v>1</v>
      </c>
      <c r="G61" s="11">
        <f>AVERAGE(Tabla13456[[#This Row],[Trimestres 1 y 2]:[Trimestre 4]])</f>
        <v>1</v>
      </c>
    </row>
    <row r="62" spans="2:7" x14ac:dyDescent="0.25">
      <c r="B62" s="2" t="s">
        <v>62</v>
      </c>
      <c r="C62" s="2" t="s">
        <v>65</v>
      </c>
      <c r="D62" s="3">
        <v>1</v>
      </c>
      <c r="E62" s="3">
        <v>0.88019999999999998</v>
      </c>
      <c r="F62" s="3">
        <v>1</v>
      </c>
      <c r="G62" s="11">
        <f>AVERAGE(Tabla13456[[#This Row],[Trimestres 1 y 2]:[Trimestre 4]])</f>
        <v>0.96006666666666662</v>
      </c>
    </row>
    <row r="63" spans="2:7" x14ac:dyDescent="0.25">
      <c r="B63" s="2" t="s">
        <v>66</v>
      </c>
      <c r="C63" s="2" t="s">
        <v>69</v>
      </c>
      <c r="D63" s="3">
        <v>1</v>
      </c>
      <c r="E63" s="3">
        <v>1</v>
      </c>
      <c r="F63" s="3">
        <v>1</v>
      </c>
      <c r="G63" s="11">
        <f>AVERAGE(Tabla13456[[#This Row],[Trimestres 1 y 2]:[Trimestre 4]])</f>
        <v>1</v>
      </c>
    </row>
    <row r="64" spans="2:7" x14ac:dyDescent="0.25">
      <c r="B64" s="2" t="s">
        <v>70</v>
      </c>
      <c r="C64" s="2" t="s">
        <v>71</v>
      </c>
      <c r="D64" s="3">
        <v>1</v>
      </c>
      <c r="E64" s="3">
        <v>1</v>
      </c>
      <c r="F64" s="3">
        <v>0.88200000000000001</v>
      </c>
      <c r="G64" s="11">
        <f>AVERAGE(Tabla13456[[#This Row],[Trimestres 1 y 2]:[Trimestre 4]])</f>
        <v>0.96066666666666667</v>
      </c>
    </row>
    <row r="65" spans="2:7" x14ac:dyDescent="0.25">
      <c r="B65" s="2" t="s">
        <v>70</v>
      </c>
      <c r="C65" s="2" t="s">
        <v>72</v>
      </c>
      <c r="D65" s="3">
        <v>1</v>
      </c>
      <c r="E65" s="3">
        <v>1</v>
      </c>
      <c r="F65" s="3">
        <v>1</v>
      </c>
      <c r="G65" s="11">
        <f>AVERAGE(Tabla13456[[#This Row],[Trimestres 1 y 2]:[Trimestre 4]])</f>
        <v>1</v>
      </c>
    </row>
    <row r="66" spans="2:7" x14ac:dyDescent="0.25">
      <c r="B66" s="2" t="s">
        <v>70</v>
      </c>
      <c r="C66" s="2" t="s">
        <v>73</v>
      </c>
      <c r="D66" s="3">
        <v>1</v>
      </c>
      <c r="E66" s="3">
        <v>1</v>
      </c>
      <c r="F66" s="3">
        <v>1</v>
      </c>
      <c r="G66" s="11">
        <f>AVERAGE(Tabla13456[[#This Row],[Trimestres 1 y 2]:[Trimestre 4]])</f>
        <v>1</v>
      </c>
    </row>
    <row r="67" spans="2:7" x14ac:dyDescent="0.25">
      <c r="B67" s="2" t="s">
        <v>70</v>
      </c>
      <c r="C67" s="2" t="s">
        <v>74</v>
      </c>
      <c r="D67" s="3">
        <v>0.13200000000000001</v>
      </c>
      <c r="E67" s="3">
        <v>0</v>
      </c>
      <c r="F67" s="3">
        <v>0.151</v>
      </c>
      <c r="G67" s="11">
        <f>AVERAGE(Tabla13456[[#This Row],[Trimestres 1 y 2]:[Trimestre 4]])</f>
        <v>9.4333333333333338E-2</v>
      </c>
    </row>
    <row r="68" spans="2:7" x14ac:dyDescent="0.25">
      <c r="B68" s="2" t="s">
        <v>70</v>
      </c>
      <c r="C68" s="2" t="s">
        <v>75</v>
      </c>
      <c r="D68" s="3">
        <v>1</v>
      </c>
      <c r="E68" s="3">
        <v>8.5000000000000006E-2</v>
      </c>
      <c r="F68" s="3">
        <v>0.73799999999999999</v>
      </c>
      <c r="G68" s="11">
        <f>AVERAGE(Tabla13456[[#This Row],[Trimestres 1 y 2]:[Trimestre 4]])</f>
        <v>0.60766666666666669</v>
      </c>
    </row>
    <row r="69" spans="2:7" x14ac:dyDescent="0.25">
      <c r="B69" s="2" t="s">
        <v>70</v>
      </c>
      <c r="C69" s="2" t="s">
        <v>76</v>
      </c>
      <c r="D69" s="3">
        <v>1</v>
      </c>
      <c r="E69" s="3">
        <v>0.84599999999999997</v>
      </c>
      <c r="F69" s="3">
        <v>0.94699999999999995</v>
      </c>
      <c r="G69" s="11">
        <f>AVERAGE(Tabla13456[[#This Row],[Trimestres 1 y 2]:[Trimestre 4]])</f>
        <v>0.93100000000000005</v>
      </c>
    </row>
    <row r="70" spans="2:7" x14ac:dyDescent="0.25">
      <c r="B70" s="2" t="s">
        <v>70</v>
      </c>
      <c r="C70" s="2" t="s">
        <v>77</v>
      </c>
      <c r="D70" s="3">
        <v>1</v>
      </c>
      <c r="E70" s="3">
        <v>1</v>
      </c>
      <c r="F70" s="3">
        <v>1</v>
      </c>
      <c r="G70" s="11">
        <f>AVERAGE(Tabla13456[[#This Row],[Trimestres 1 y 2]:[Trimestre 4]])</f>
        <v>1</v>
      </c>
    </row>
    <row r="71" spans="2:7" x14ac:dyDescent="0.25">
      <c r="B71" s="2" t="s">
        <v>70</v>
      </c>
      <c r="C71" s="2" t="s">
        <v>78</v>
      </c>
      <c r="D71" s="3">
        <v>0.88800000000000001</v>
      </c>
      <c r="E71" s="3">
        <v>1</v>
      </c>
      <c r="F71" s="3">
        <v>1</v>
      </c>
      <c r="G71" s="11">
        <f>AVERAGE(Tabla13456[[#This Row],[Trimestres 1 y 2]:[Trimestre 4]])</f>
        <v>0.96266666666666667</v>
      </c>
    </row>
    <row r="72" spans="2:7" x14ac:dyDescent="0.25">
      <c r="B72" s="2" t="s">
        <v>79</v>
      </c>
      <c r="C72" s="2" t="s">
        <v>80</v>
      </c>
      <c r="D72" s="3">
        <v>1</v>
      </c>
      <c r="E72" s="3">
        <v>1</v>
      </c>
      <c r="F72" s="3">
        <v>1</v>
      </c>
      <c r="G72" s="11">
        <f>AVERAGE(Tabla13456[[#This Row],[Trimestres 1 y 2]:[Trimestre 4]])</f>
        <v>1</v>
      </c>
    </row>
    <row r="73" spans="2:7" x14ac:dyDescent="0.25">
      <c r="B73" s="2" t="s">
        <v>79</v>
      </c>
      <c r="C73" s="2" t="s">
        <v>81</v>
      </c>
      <c r="D73" s="3">
        <v>1</v>
      </c>
      <c r="E73" s="3">
        <v>1</v>
      </c>
      <c r="F73" s="3">
        <v>1</v>
      </c>
      <c r="G73" s="11">
        <f>AVERAGE(Tabla13456[[#This Row],[Trimestres 1 y 2]:[Trimestre 4]])</f>
        <v>1</v>
      </c>
    </row>
    <row r="74" spans="2:7" x14ac:dyDescent="0.25">
      <c r="B74" s="2" t="s">
        <v>79</v>
      </c>
      <c r="C74" s="2" t="s">
        <v>82</v>
      </c>
      <c r="D74" s="3">
        <v>1</v>
      </c>
      <c r="E74" s="3">
        <v>0.94930000000000003</v>
      </c>
      <c r="F74" s="3">
        <v>0.61460000000000004</v>
      </c>
      <c r="G74" s="11">
        <f>AVERAGE(Tabla13456[[#This Row],[Trimestres 1 y 2]:[Trimestre 4]])</f>
        <v>0.85463333333333347</v>
      </c>
    </row>
    <row r="75" spans="2:7" x14ac:dyDescent="0.25">
      <c r="B75" s="2" t="s">
        <v>79</v>
      </c>
      <c r="C75" s="2" t="s">
        <v>83</v>
      </c>
      <c r="D75" s="3">
        <v>1</v>
      </c>
      <c r="E75" s="3">
        <v>1</v>
      </c>
      <c r="F75" s="3">
        <v>1</v>
      </c>
      <c r="G75" s="11">
        <f>AVERAGE(Tabla13456[[#This Row],[Trimestres 1 y 2]:[Trimestre 4]])</f>
        <v>1</v>
      </c>
    </row>
    <row r="76" spans="2:7" x14ac:dyDescent="0.25">
      <c r="B76" s="2" t="s">
        <v>84</v>
      </c>
      <c r="C76" s="2" t="s">
        <v>85</v>
      </c>
      <c r="D76" s="3">
        <v>1</v>
      </c>
      <c r="E76" s="3">
        <v>1</v>
      </c>
      <c r="F76" s="3">
        <v>0.94399999999999995</v>
      </c>
      <c r="G76" s="11">
        <f>AVERAGE(Tabla13456[[#This Row],[Trimestres 1 y 2]:[Trimestre 4]])</f>
        <v>0.98133333333333328</v>
      </c>
    </row>
    <row r="77" spans="2:7" ht="17.25" x14ac:dyDescent="0.3">
      <c r="B77" s="13" t="s">
        <v>86</v>
      </c>
      <c r="C77" s="7">
        <f>AVERAGE(D77:F77)</f>
        <v>0.93057077625570772</v>
      </c>
      <c r="D77" s="6">
        <f>SUBTOTAL(101,Tabla13456[Trimestres 1 y 2])</f>
        <v>0.97673972602739734</v>
      </c>
      <c r="E77" s="6">
        <f>SUBTOTAL(101,Tabla13456[Trimestre 3])</f>
        <v>0.88451643835616456</v>
      </c>
      <c r="F77" s="6">
        <f>SUBTOTAL(101,Tabla13456[Trimestre 4])</f>
        <v>0.9304561643835616</v>
      </c>
      <c r="G77" s="12"/>
    </row>
  </sheetData>
  <phoneticPr fontId="2" type="noConversion"/>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5" id="{2F0652B2-3304-4908-A2BF-9F29298E0E71}">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D4:G76</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C059D-8D92-4C26-BF30-7FADCF53B44C}">
  <sheetPr>
    <tabColor rgb="FFFFFF00"/>
  </sheetPr>
  <dimension ref="B3:H76"/>
  <sheetViews>
    <sheetView showGridLines="0" showRowColHeaders="0" topLeftCell="A40" zoomScaleNormal="100" workbookViewId="0">
      <selection activeCell="C44" sqref="C44"/>
    </sheetView>
  </sheetViews>
  <sheetFormatPr defaultColWidth="10.7109375" defaultRowHeight="15" x14ac:dyDescent="0.25"/>
  <cols>
    <col min="2" max="2" width="16.42578125" bestFit="1" customWidth="1"/>
    <col min="3" max="3" width="27.85546875" bestFit="1" customWidth="1"/>
    <col min="4" max="7" width="11.7109375" customWidth="1"/>
  </cols>
  <sheetData>
    <row r="3" spans="2:8" x14ac:dyDescent="0.25">
      <c r="B3" s="2" t="s">
        <v>0</v>
      </c>
      <c r="C3" s="2" t="s">
        <v>1</v>
      </c>
      <c r="D3" s="2" t="s">
        <v>90</v>
      </c>
      <c r="E3" s="2" t="s">
        <v>91</v>
      </c>
      <c r="F3" s="2" t="s">
        <v>88</v>
      </c>
      <c r="G3" s="2" t="s">
        <v>89</v>
      </c>
      <c r="H3" s="4" t="s">
        <v>2</v>
      </c>
    </row>
    <row r="4" spans="2:8" x14ac:dyDescent="0.25">
      <c r="B4" s="2" t="s">
        <v>3</v>
      </c>
      <c r="C4" s="2" t="s">
        <v>4</v>
      </c>
      <c r="D4" s="3">
        <v>1</v>
      </c>
      <c r="E4" s="3">
        <v>1</v>
      </c>
      <c r="F4" s="3">
        <v>1</v>
      </c>
      <c r="G4" s="3">
        <v>1</v>
      </c>
      <c r="H4" s="11">
        <f>AVERAGE(Tabla1345[[#This Row],[Trimestre 1]:[Trimestre 4]])</f>
        <v>1</v>
      </c>
    </row>
    <row r="5" spans="2:8" x14ac:dyDescent="0.25">
      <c r="B5" s="2" t="s">
        <v>3</v>
      </c>
      <c r="C5" s="2" t="s">
        <v>5</v>
      </c>
      <c r="D5" s="3">
        <v>1</v>
      </c>
      <c r="E5" s="3">
        <v>1</v>
      </c>
      <c r="F5" s="3">
        <v>1</v>
      </c>
      <c r="G5" s="3">
        <v>1</v>
      </c>
      <c r="H5" s="11">
        <f>AVERAGE(Tabla1345[[#This Row],[Trimestre 1]:[Trimestre 4]])</f>
        <v>1</v>
      </c>
    </row>
    <row r="6" spans="2:8" x14ac:dyDescent="0.25">
      <c r="B6" s="2" t="s">
        <v>3</v>
      </c>
      <c r="C6" s="2" t="s">
        <v>6</v>
      </c>
      <c r="D6" s="3">
        <v>1</v>
      </c>
      <c r="E6" s="3">
        <v>1</v>
      </c>
      <c r="F6" s="3">
        <v>1</v>
      </c>
      <c r="G6" s="3">
        <v>1</v>
      </c>
      <c r="H6" s="11">
        <f>AVERAGE(Tabla1345[[#This Row],[Trimestre 1]:[Trimestre 4]])</f>
        <v>1</v>
      </c>
    </row>
    <row r="7" spans="2:8" x14ac:dyDescent="0.25">
      <c r="B7" s="2" t="s">
        <v>7</v>
      </c>
      <c r="C7" s="2" t="s">
        <v>8</v>
      </c>
      <c r="D7" s="3">
        <v>1</v>
      </c>
      <c r="E7" s="3">
        <v>1</v>
      </c>
      <c r="F7" s="3">
        <v>1</v>
      </c>
      <c r="G7" s="3">
        <v>1</v>
      </c>
      <c r="H7" s="11">
        <f>AVERAGE(Tabla1345[[#This Row],[Trimestre 1]:[Trimestre 4]])</f>
        <v>1</v>
      </c>
    </row>
    <row r="8" spans="2:8" x14ac:dyDescent="0.25">
      <c r="B8" s="2" t="s">
        <v>7</v>
      </c>
      <c r="C8" s="2" t="s">
        <v>9</v>
      </c>
      <c r="D8" s="3">
        <v>1</v>
      </c>
      <c r="E8" s="3">
        <v>1</v>
      </c>
      <c r="F8" s="3">
        <v>1</v>
      </c>
      <c r="G8" s="3">
        <v>1</v>
      </c>
      <c r="H8" s="11">
        <f>AVERAGE(Tabla1345[[#This Row],[Trimestre 1]:[Trimestre 4]])</f>
        <v>1</v>
      </c>
    </row>
    <row r="9" spans="2:8" x14ac:dyDescent="0.25">
      <c r="B9" s="2" t="s">
        <v>7</v>
      </c>
      <c r="C9" s="2" t="s">
        <v>10</v>
      </c>
      <c r="D9" s="3">
        <v>1</v>
      </c>
      <c r="E9" s="3">
        <v>1</v>
      </c>
      <c r="F9" s="3">
        <v>1</v>
      </c>
      <c r="G9" s="3">
        <v>1</v>
      </c>
      <c r="H9" s="11">
        <f>AVERAGE(Tabla1345[[#This Row],[Trimestre 1]:[Trimestre 4]])</f>
        <v>1</v>
      </c>
    </row>
    <row r="10" spans="2:8" x14ac:dyDescent="0.25">
      <c r="B10" s="2" t="s">
        <v>7</v>
      </c>
      <c r="C10" s="2" t="s">
        <v>11</v>
      </c>
      <c r="D10" s="3">
        <v>1</v>
      </c>
      <c r="E10" s="3">
        <v>1</v>
      </c>
      <c r="F10" s="3">
        <v>1</v>
      </c>
      <c r="G10" s="3">
        <v>1</v>
      </c>
      <c r="H10" s="11">
        <f>AVERAGE(Tabla1345[[#This Row],[Trimestre 1]:[Trimestre 4]])</f>
        <v>1</v>
      </c>
    </row>
    <row r="11" spans="2:8" x14ac:dyDescent="0.25">
      <c r="B11" s="2" t="s">
        <v>7</v>
      </c>
      <c r="C11" s="2" t="s">
        <v>12</v>
      </c>
      <c r="D11" s="3">
        <v>1</v>
      </c>
      <c r="E11" s="3">
        <v>1</v>
      </c>
      <c r="F11" s="3">
        <v>1</v>
      </c>
      <c r="G11" s="3">
        <v>0.96199999999999997</v>
      </c>
      <c r="H11" s="11">
        <f>AVERAGE(Tabla1345[[#This Row],[Trimestre 1]:[Trimestre 4]])</f>
        <v>0.99049999999999994</v>
      </c>
    </row>
    <row r="12" spans="2:8" x14ac:dyDescent="0.25">
      <c r="B12" s="2" t="s">
        <v>7</v>
      </c>
      <c r="C12" s="2" t="s">
        <v>13</v>
      </c>
      <c r="D12" s="3">
        <v>1</v>
      </c>
      <c r="E12" s="3">
        <v>1</v>
      </c>
      <c r="F12" s="3">
        <v>1</v>
      </c>
      <c r="G12" s="3">
        <v>1</v>
      </c>
      <c r="H12" s="11">
        <f>AVERAGE(Tabla1345[[#This Row],[Trimestre 1]:[Trimestre 4]])</f>
        <v>1</v>
      </c>
    </row>
    <row r="13" spans="2:8" x14ac:dyDescent="0.25">
      <c r="B13" s="2" t="s">
        <v>7</v>
      </c>
      <c r="C13" s="2" t="s">
        <v>14</v>
      </c>
      <c r="D13" s="3">
        <v>1</v>
      </c>
      <c r="E13" s="3">
        <v>1</v>
      </c>
      <c r="F13" s="3">
        <v>1</v>
      </c>
      <c r="G13" s="3">
        <v>1</v>
      </c>
      <c r="H13" s="11">
        <f>AVERAGE(Tabla1345[[#This Row],[Trimestre 1]:[Trimestre 4]])</f>
        <v>1</v>
      </c>
    </row>
    <row r="14" spans="2:8" x14ac:dyDescent="0.25">
      <c r="B14" s="2" t="s">
        <v>15</v>
      </c>
      <c r="C14" s="2" t="s">
        <v>16</v>
      </c>
      <c r="D14" s="3">
        <v>1</v>
      </c>
      <c r="E14" s="3">
        <v>1</v>
      </c>
      <c r="F14" s="3">
        <v>1</v>
      </c>
      <c r="G14" s="3">
        <v>0.89149999999999996</v>
      </c>
      <c r="H14" s="11">
        <f>AVERAGE(Tabla1345[[#This Row],[Trimestre 1]:[Trimestre 4]])</f>
        <v>0.97287499999999993</v>
      </c>
    </row>
    <row r="15" spans="2:8" x14ac:dyDescent="0.25">
      <c r="B15" s="2" t="s">
        <v>15</v>
      </c>
      <c r="C15" s="2" t="s">
        <v>17</v>
      </c>
      <c r="D15" s="3">
        <v>0.98580000000000001</v>
      </c>
      <c r="E15" s="3">
        <v>0.97319999999999995</v>
      </c>
      <c r="F15" s="3">
        <v>0.95920000000000005</v>
      </c>
      <c r="G15" s="3">
        <v>0.51470000000000005</v>
      </c>
      <c r="H15" s="11">
        <f>AVERAGE(Tabla1345[[#This Row],[Trimestre 1]:[Trimestre 4]])</f>
        <v>0.85822500000000002</v>
      </c>
    </row>
    <row r="16" spans="2:8" x14ac:dyDescent="0.25">
      <c r="B16" s="2" t="s">
        <v>15</v>
      </c>
      <c r="C16" s="2" t="s">
        <v>18</v>
      </c>
      <c r="D16" s="3">
        <v>1</v>
      </c>
      <c r="E16" s="3">
        <v>1</v>
      </c>
      <c r="F16" s="3">
        <v>0.97270000000000001</v>
      </c>
      <c r="G16" s="3">
        <v>0.61860000000000004</v>
      </c>
      <c r="H16" s="11">
        <f>AVERAGE(Tabla1345[[#This Row],[Trimestre 1]:[Trimestre 4]])</f>
        <v>0.8978250000000001</v>
      </c>
    </row>
    <row r="17" spans="2:8" x14ac:dyDescent="0.25">
      <c r="B17" s="2" t="s">
        <v>15</v>
      </c>
      <c r="C17" s="2" t="s">
        <v>19</v>
      </c>
      <c r="D17" s="3">
        <v>1</v>
      </c>
      <c r="E17" s="3">
        <v>1</v>
      </c>
      <c r="F17" s="3">
        <v>1</v>
      </c>
      <c r="G17" s="3">
        <v>0.92789999999999995</v>
      </c>
      <c r="H17" s="11">
        <f>AVERAGE(Tabla1345[[#This Row],[Trimestre 1]:[Trimestre 4]])</f>
        <v>0.98197500000000004</v>
      </c>
    </row>
    <row r="18" spans="2:8" x14ac:dyDescent="0.25">
      <c r="B18" s="2" t="s">
        <v>15</v>
      </c>
      <c r="C18" s="2" t="s">
        <v>20</v>
      </c>
      <c r="D18" s="3">
        <v>0.55089999999999995</v>
      </c>
      <c r="E18" s="3">
        <v>0</v>
      </c>
      <c r="F18" s="3">
        <v>0.53800000000000003</v>
      </c>
      <c r="G18" s="3">
        <v>0</v>
      </c>
      <c r="H18" s="11">
        <f>AVERAGE(Tabla1345[[#This Row],[Trimestre 1]:[Trimestre 4]])</f>
        <v>0.27222499999999999</v>
      </c>
    </row>
    <row r="19" spans="2:8" x14ac:dyDescent="0.25">
      <c r="B19" s="2" t="s">
        <v>15</v>
      </c>
      <c r="C19" s="2" t="s">
        <v>21</v>
      </c>
      <c r="D19" s="3">
        <v>0.94550000000000001</v>
      </c>
      <c r="E19" s="3">
        <v>1</v>
      </c>
      <c r="F19" s="3">
        <v>0.95660000000000001</v>
      </c>
      <c r="G19" s="3">
        <v>0.91990000000000005</v>
      </c>
      <c r="H19" s="11">
        <f>AVERAGE(Tabla1345[[#This Row],[Trimestre 1]:[Trimestre 4]])</f>
        <v>0.95550000000000002</v>
      </c>
    </row>
    <row r="20" spans="2:8" x14ac:dyDescent="0.25">
      <c r="B20" s="2" t="s">
        <v>15</v>
      </c>
      <c r="C20" s="2" t="s">
        <v>22</v>
      </c>
      <c r="D20" s="3">
        <v>1</v>
      </c>
      <c r="E20" s="3">
        <v>1</v>
      </c>
      <c r="F20" s="3">
        <v>1</v>
      </c>
      <c r="G20" s="3">
        <v>0.81369999999999998</v>
      </c>
      <c r="H20" s="11">
        <f>AVERAGE(Tabla1345[[#This Row],[Trimestre 1]:[Trimestre 4]])</f>
        <v>0.95342499999999997</v>
      </c>
    </row>
    <row r="21" spans="2:8" x14ac:dyDescent="0.25">
      <c r="B21" s="2" t="s">
        <v>15</v>
      </c>
      <c r="C21" s="2" t="s">
        <v>23</v>
      </c>
      <c r="D21" s="3">
        <v>0.86599999999999999</v>
      </c>
      <c r="E21" s="3">
        <v>0.85199999999999998</v>
      </c>
      <c r="F21" s="3">
        <v>0.95309999999999995</v>
      </c>
      <c r="G21" s="3">
        <v>0.88939999999999997</v>
      </c>
      <c r="H21" s="11">
        <f>AVERAGE(Tabla1345[[#This Row],[Trimestre 1]:[Trimestre 4]])</f>
        <v>0.89012500000000006</v>
      </c>
    </row>
    <row r="22" spans="2:8" x14ac:dyDescent="0.25">
      <c r="B22" s="2" t="s">
        <v>15</v>
      </c>
      <c r="C22" s="2" t="s">
        <v>24</v>
      </c>
      <c r="D22" s="3">
        <v>1</v>
      </c>
      <c r="E22" s="3">
        <v>1</v>
      </c>
      <c r="F22" s="3">
        <v>0.9677</v>
      </c>
      <c r="G22" s="3">
        <v>0.90690000000000004</v>
      </c>
      <c r="H22" s="11">
        <f>AVERAGE(Tabla1345[[#This Row],[Trimestre 1]:[Trimestre 4]])</f>
        <v>0.96865000000000001</v>
      </c>
    </row>
    <row r="23" spans="2:8" x14ac:dyDescent="0.25">
      <c r="B23" s="2" t="s">
        <v>15</v>
      </c>
      <c r="C23" s="2" t="s">
        <v>25</v>
      </c>
      <c r="D23" s="3">
        <v>0.96930000000000005</v>
      </c>
      <c r="E23" s="3">
        <v>0.88839999999999997</v>
      </c>
      <c r="F23" s="3">
        <v>0.94899999999999995</v>
      </c>
      <c r="G23" s="3">
        <v>0.82840000000000003</v>
      </c>
      <c r="H23" s="11">
        <f>AVERAGE(Tabla1345[[#This Row],[Trimestre 1]:[Trimestre 4]])</f>
        <v>0.90877499999999989</v>
      </c>
    </row>
    <row r="24" spans="2:8" x14ac:dyDescent="0.25">
      <c r="B24" s="2" t="s">
        <v>15</v>
      </c>
      <c r="C24" s="2" t="s">
        <v>26</v>
      </c>
      <c r="D24" s="3">
        <v>0.98150000000000004</v>
      </c>
      <c r="E24" s="3">
        <v>1</v>
      </c>
      <c r="F24" s="3">
        <v>0.97140000000000004</v>
      </c>
      <c r="G24" s="3">
        <v>0.94710000000000005</v>
      </c>
      <c r="H24" s="11">
        <f>AVERAGE(Tabla1345[[#This Row],[Trimestre 1]:[Trimestre 4]])</f>
        <v>0.97500000000000009</v>
      </c>
    </row>
    <row r="25" spans="2:8" x14ac:dyDescent="0.25">
      <c r="B25" s="2" t="s">
        <v>15</v>
      </c>
      <c r="C25" s="2" t="s">
        <v>27</v>
      </c>
      <c r="D25" s="3">
        <v>1</v>
      </c>
      <c r="E25" s="3">
        <v>1</v>
      </c>
      <c r="F25" s="3">
        <v>1</v>
      </c>
      <c r="G25" s="3">
        <v>0.93300000000000005</v>
      </c>
      <c r="H25" s="11">
        <f>AVERAGE(Tabla1345[[#This Row],[Trimestre 1]:[Trimestre 4]])</f>
        <v>0.98324999999999996</v>
      </c>
    </row>
    <row r="26" spans="2:8" x14ac:dyDescent="0.25">
      <c r="B26" s="2" t="s">
        <v>15</v>
      </c>
      <c r="C26" s="2" t="s">
        <v>28</v>
      </c>
      <c r="D26" s="3">
        <v>1</v>
      </c>
      <c r="E26" s="3">
        <v>0.94940000000000002</v>
      </c>
      <c r="F26" s="3">
        <v>1</v>
      </c>
      <c r="G26" s="3">
        <v>0.95589999999999997</v>
      </c>
      <c r="H26" s="11">
        <f>AVERAGE(Tabla1345[[#This Row],[Trimestre 1]:[Trimestre 4]])</f>
        <v>0.97632499999999989</v>
      </c>
    </row>
    <row r="27" spans="2:8" x14ac:dyDescent="0.25">
      <c r="B27" s="2" t="s">
        <v>15</v>
      </c>
      <c r="C27" s="2" t="s">
        <v>29</v>
      </c>
      <c r="D27" s="3">
        <v>0.95909999999999995</v>
      </c>
      <c r="E27" s="3">
        <v>0.378</v>
      </c>
      <c r="F27" s="3">
        <v>0.66490000000000005</v>
      </c>
      <c r="G27" s="3">
        <v>0.48609999999999998</v>
      </c>
      <c r="H27" s="11">
        <f>AVERAGE(Tabla1345[[#This Row],[Trimestre 1]:[Trimestre 4]])</f>
        <v>0.62202499999999994</v>
      </c>
    </row>
    <row r="28" spans="2:8" x14ac:dyDescent="0.25">
      <c r="B28" s="2" t="s">
        <v>15</v>
      </c>
      <c r="C28" s="2" t="s">
        <v>30</v>
      </c>
      <c r="D28" s="3">
        <v>1</v>
      </c>
      <c r="E28" s="3">
        <v>1</v>
      </c>
      <c r="F28" s="3">
        <v>1</v>
      </c>
      <c r="G28" s="3">
        <v>0.99039999999999995</v>
      </c>
      <c r="H28" s="11">
        <f>AVERAGE(Tabla1345[[#This Row],[Trimestre 1]:[Trimestre 4]])</f>
        <v>0.99760000000000004</v>
      </c>
    </row>
    <row r="29" spans="2:8" x14ac:dyDescent="0.25">
      <c r="B29" s="2" t="s">
        <v>15</v>
      </c>
      <c r="C29" s="2" t="s">
        <v>31</v>
      </c>
      <c r="D29" s="3">
        <v>0.96460000000000001</v>
      </c>
      <c r="E29" s="3">
        <v>0.89510000000000001</v>
      </c>
      <c r="F29" s="3">
        <v>0.71879999999999999</v>
      </c>
      <c r="G29" s="3">
        <v>9.7999999999999997E-3</v>
      </c>
      <c r="H29" s="11">
        <f>AVERAGE(Tabla1345[[#This Row],[Trimestre 1]:[Trimestre 4]])</f>
        <v>0.64707499999999996</v>
      </c>
    </row>
    <row r="30" spans="2:8" x14ac:dyDescent="0.25">
      <c r="B30" s="2" t="s">
        <v>15</v>
      </c>
      <c r="C30" s="2" t="s">
        <v>32</v>
      </c>
      <c r="D30" s="3">
        <v>1</v>
      </c>
      <c r="E30" s="3">
        <v>0.84799999999999998</v>
      </c>
      <c r="F30" s="3">
        <v>0.84179999999999999</v>
      </c>
      <c r="G30" s="3">
        <v>0.66700000000000004</v>
      </c>
      <c r="H30" s="11">
        <f>AVERAGE(Tabla1345[[#This Row],[Trimestre 1]:[Trimestre 4]])</f>
        <v>0.83919999999999995</v>
      </c>
    </row>
    <row r="31" spans="2:8" x14ac:dyDescent="0.25">
      <c r="B31" s="2" t="s">
        <v>15</v>
      </c>
      <c r="C31" s="2" t="s">
        <v>33</v>
      </c>
      <c r="D31" s="3">
        <v>1</v>
      </c>
      <c r="E31" s="3">
        <v>1</v>
      </c>
      <c r="F31" s="3">
        <v>1</v>
      </c>
      <c r="G31" s="3">
        <v>1</v>
      </c>
      <c r="H31" s="11">
        <f>AVERAGE(Tabla1345[[#This Row],[Trimestre 1]:[Trimestre 4]])</f>
        <v>1</v>
      </c>
    </row>
    <row r="32" spans="2:8" x14ac:dyDescent="0.25">
      <c r="B32" s="2" t="s">
        <v>15</v>
      </c>
      <c r="C32" s="2" t="s">
        <v>34</v>
      </c>
      <c r="D32" s="3">
        <v>1</v>
      </c>
      <c r="E32" s="3">
        <v>0.96489999999999998</v>
      </c>
      <c r="F32" s="3">
        <v>0.95309999999999995</v>
      </c>
      <c r="G32" s="3">
        <v>0</v>
      </c>
      <c r="H32" s="11">
        <f>AVERAGE(Tabla1345[[#This Row],[Trimestre 1]:[Trimestre 4]])</f>
        <v>0.72950000000000004</v>
      </c>
    </row>
    <row r="33" spans="2:8" x14ac:dyDescent="0.25">
      <c r="B33" s="2" t="s">
        <v>15</v>
      </c>
      <c r="C33" s="2" t="s">
        <v>35</v>
      </c>
      <c r="D33" s="3">
        <v>1</v>
      </c>
      <c r="E33" s="3">
        <v>1</v>
      </c>
      <c r="F33" s="3">
        <v>0.99490000000000001</v>
      </c>
      <c r="G33" s="3">
        <v>0.97360000000000002</v>
      </c>
      <c r="H33" s="11">
        <f>AVERAGE(Tabla1345[[#This Row],[Trimestre 1]:[Trimestre 4]])</f>
        <v>0.99212499999999992</v>
      </c>
    </row>
    <row r="34" spans="2:8" x14ac:dyDescent="0.25">
      <c r="B34" s="2" t="s">
        <v>15</v>
      </c>
      <c r="C34" s="2" t="s">
        <v>36</v>
      </c>
      <c r="D34" s="3">
        <v>0.95150000000000001</v>
      </c>
      <c r="E34" s="3">
        <v>0.74099999999999999</v>
      </c>
      <c r="F34" s="3">
        <v>0.98960000000000004</v>
      </c>
      <c r="G34" s="3">
        <v>0.7651</v>
      </c>
      <c r="H34" s="11">
        <f>AVERAGE(Tabla1345[[#This Row],[Trimestre 1]:[Trimestre 4]])</f>
        <v>0.86180000000000001</v>
      </c>
    </row>
    <row r="35" spans="2:8" x14ac:dyDescent="0.25">
      <c r="B35" s="2" t="s">
        <v>15</v>
      </c>
      <c r="C35" s="2" t="s">
        <v>37</v>
      </c>
      <c r="D35" s="3">
        <v>1</v>
      </c>
      <c r="E35" s="3">
        <v>0.58860000000000001</v>
      </c>
      <c r="F35" s="3">
        <v>0.98960000000000004</v>
      </c>
      <c r="G35" s="3">
        <v>0.94069999999999998</v>
      </c>
      <c r="H35" s="11">
        <f>AVERAGE(Tabla1345[[#This Row],[Trimestre 1]:[Trimestre 4]])</f>
        <v>0.87972499999999998</v>
      </c>
    </row>
    <row r="36" spans="2:8" x14ac:dyDescent="0.25">
      <c r="B36" s="2" t="s">
        <v>15</v>
      </c>
      <c r="C36" s="2" t="s">
        <v>38</v>
      </c>
      <c r="D36" s="3">
        <v>0.45369999999999999</v>
      </c>
      <c r="E36" s="3">
        <v>0.58860000000000001</v>
      </c>
      <c r="F36" s="3">
        <v>0.67449999999999999</v>
      </c>
      <c r="G36" s="3">
        <v>0.1789</v>
      </c>
      <c r="H36" s="11">
        <f>AVERAGE(Tabla1345[[#This Row],[Trimestre 1]:[Trimestre 4]])</f>
        <v>0.47392500000000004</v>
      </c>
    </row>
    <row r="37" spans="2:8" x14ac:dyDescent="0.25">
      <c r="B37" s="2" t="s">
        <v>15</v>
      </c>
      <c r="C37" s="2" t="s">
        <v>39</v>
      </c>
      <c r="D37" s="3">
        <v>1</v>
      </c>
      <c r="E37" s="3">
        <v>1</v>
      </c>
      <c r="F37" s="3">
        <v>0.97919999999999996</v>
      </c>
      <c r="G37" s="3">
        <v>0.96079999999999999</v>
      </c>
      <c r="H37" s="11">
        <f>AVERAGE(Tabla1345[[#This Row],[Trimestre 1]:[Trimestre 4]])</f>
        <v>0.98499999999999999</v>
      </c>
    </row>
    <row r="38" spans="2:8" x14ac:dyDescent="0.25">
      <c r="B38" s="2" t="s">
        <v>15</v>
      </c>
      <c r="C38" s="2" t="s">
        <v>40</v>
      </c>
      <c r="D38" s="3">
        <v>0.97170000000000001</v>
      </c>
      <c r="E38" s="3">
        <v>0.9536</v>
      </c>
      <c r="F38" s="3">
        <v>0.98440000000000005</v>
      </c>
      <c r="G38" s="3">
        <v>0.61850000000000005</v>
      </c>
      <c r="H38" s="11">
        <f>AVERAGE(Tabla1345[[#This Row],[Trimestre 1]:[Trimestre 4]])</f>
        <v>0.88205</v>
      </c>
    </row>
    <row r="39" spans="2:8" x14ac:dyDescent="0.25">
      <c r="B39" s="2" t="s">
        <v>15</v>
      </c>
      <c r="C39" s="2" t="s">
        <v>41</v>
      </c>
      <c r="D39" s="3">
        <v>0.95750000000000002</v>
      </c>
      <c r="E39" s="3">
        <v>0.97770000000000001</v>
      </c>
      <c r="F39" s="3">
        <v>1</v>
      </c>
      <c r="G39" s="3">
        <v>1</v>
      </c>
      <c r="H39" s="11">
        <f>AVERAGE(Tabla1345[[#This Row],[Trimestre 1]:[Trimestre 4]])</f>
        <v>0.98380000000000001</v>
      </c>
    </row>
    <row r="40" spans="2:8" x14ac:dyDescent="0.25">
      <c r="B40" s="2" t="s">
        <v>15</v>
      </c>
      <c r="C40" s="2" t="s">
        <v>42</v>
      </c>
      <c r="D40" s="3">
        <v>0.90590000000000004</v>
      </c>
      <c r="E40" s="3">
        <v>1</v>
      </c>
      <c r="F40" s="3">
        <v>1</v>
      </c>
      <c r="G40" s="3">
        <v>1</v>
      </c>
      <c r="H40" s="11">
        <f>AVERAGE(Tabla1345[[#This Row],[Trimestre 1]:[Trimestre 4]])</f>
        <v>0.97647499999999998</v>
      </c>
    </row>
    <row r="41" spans="2:8" x14ac:dyDescent="0.25">
      <c r="B41" s="2" t="s">
        <v>15</v>
      </c>
      <c r="C41" s="2" t="s">
        <v>43</v>
      </c>
      <c r="D41" s="3">
        <v>1</v>
      </c>
      <c r="E41" s="3">
        <v>0.97070000000000001</v>
      </c>
      <c r="F41" s="3">
        <v>0.96009999999999995</v>
      </c>
      <c r="G41" s="3">
        <v>0.20430000000000001</v>
      </c>
      <c r="H41" s="11">
        <f>AVERAGE(Tabla1345[[#This Row],[Trimestre 1]:[Trimestre 4]])</f>
        <v>0.78377499999999989</v>
      </c>
    </row>
    <row r="42" spans="2:8" x14ac:dyDescent="0.25">
      <c r="B42" s="2" t="s">
        <v>15</v>
      </c>
      <c r="C42" s="2" t="s">
        <v>44</v>
      </c>
      <c r="D42" s="3">
        <v>1</v>
      </c>
      <c r="E42" s="3">
        <v>1</v>
      </c>
      <c r="F42" s="3">
        <v>0.99229999999999996</v>
      </c>
      <c r="G42" s="3">
        <v>0.99019999999999997</v>
      </c>
      <c r="H42" s="11">
        <f>AVERAGE(Tabla1345[[#This Row],[Trimestre 1]:[Trimestre 4]])</f>
        <v>0.99562499999999998</v>
      </c>
    </row>
    <row r="43" spans="2:8" x14ac:dyDescent="0.25">
      <c r="B43" s="2" t="s">
        <v>15</v>
      </c>
      <c r="C43" s="2" t="s">
        <v>45</v>
      </c>
      <c r="D43" s="3">
        <v>1</v>
      </c>
      <c r="E43" s="3">
        <v>0.87050000000000005</v>
      </c>
      <c r="F43" s="3">
        <v>0.95830000000000004</v>
      </c>
      <c r="G43" s="3">
        <v>0.81359999999999999</v>
      </c>
      <c r="H43" s="11">
        <f>AVERAGE(Tabla1345[[#This Row],[Trimestre 1]:[Trimestre 4]])</f>
        <v>0.91060000000000008</v>
      </c>
    </row>
    <row r="44" spans="2:8" x14ac:dyDescent="0.25">
      <c r="B44" s="2" t="s">
        <v>15</v>
      </c>
      <c r="C44" s="2" t="s">
        <v>46</v>
      </c>
      <c r="D44" s="3">
        <v>1</v>
      </c>
      <c r="E44" s="3">
        <v>0.44209999999999999</v>
      </c>
      <c r="F44" s="3">
        <v>0.92710000000000004</v>
      </c>
      <c r="G44" s="3">
        <v>0.97119999999999995</v>
      </c>
      <c r="H44" s="11">
        <f>AVERAGE(Tabla1345[[#This Row],[Trimestre 1]:[Trimestre 4]])</f>
        <v>0.83510000000000006</v>
      </c>
    </row>
    <row r="45" spans="2:8" x14ac:dyDescent="0.25">
      <c r="B45" s="2" t="s">
        <v>15</v>
      </c>
      <c r="C45" s="2" t="s">
        <v>47</v>
      </c>
      <c r="D45" s="3">
        <v>0.96699999999999997</v>
      </c>
      <c r="E45" s="3">
        <v>0.90629999999999999</v>
      </c>
      <c r="F45" s="3">
        <v>0.93230000000000002</v>
      </c>
      <c r="G45" s="3">
        <v>0.98080000000000001</v>
      </c>
      <c r="H45" s="11">
        <f>AVERAGE(Tabla1345[[#This Row],[Trimestre 1]:[Trimestre 4]])</f>
        <v>0.9466</v>
      </c>
    </row>
    <row r="46" spans="2:8" x14ac:dyDescent="0.25">
      <c r="B46" s="2" t="s">
        <v>15</v>
      </c>
      <c r="C46" s="2" t="s">
        <v>48</v>
      </c>
      <c r="D46" s="3">
        <v>1</v>
      </c>
      <c r="E46" s="3">
        <v>0.60860000000000003</v>
      </c>
      <c r="F46" s="3">
        <v>0.94269999999999998</v>
      </c>
      <c r="G46" s="3">
        <v>0.59619999999999995</v>
      </c>
      <c r="H46" s="11">
        <f>AVERAGE(Tabla1345[[#This Row],[Trimestre 1]:[Trimestre 4]])</f>
        <v>0.78687499999999999</v>
      </c>
    </row>
    <row r="47" spans="2:8" x14ac:dyDescent="0.25">
      <c r="B47" s="2" t="s">
        <v>15</v>
      </c>
      <c r="C47" s="2" t="s">
        <v>49</v>
      </c>
      <c r="D47" s="3">
        <v>0.97170000000000001</v>
      </c>
      <c r="E47" s="3">
        <v>1</v>
      </c>
      <c r="F47" s="3">
        <v>0.98180000000000001</v>
      </c>
      <c r="G47" s="3">
        <v>1</v>
      </c>
      <c r="H47" s="11">
        <f>AVERAGE(Tabla1345[[#This Row],[Trimestre 1]:[Trimestre 4]])</f>
        <v>0.988375</v>
      </c>
    </row>
    <row r="48" spans="2:8" x14ac:dyDescent="0.25">
      <c r="B48" s="2" t="s">
        <v>15</v>
      </c>
      <c r="C48" s="2" t="s">
        <v>50</v>
      </c>
      <c r="D48" s="3">
        <v>1</v>
      </c>
      <c r="E48" s="3">
        <v>1</v>
      </c>
      <c r="F48" s="3">
        <v>0.97919999999999996</v>
      </c>
      <c r="G48" s="3">
        <v>0.69230000000000003</v>
      </c>
      <c r="H48" s="11">
        <f>AVERAGE(Tabla1345[[#This Row],[Trimestre 1]:[Trimestre 4]])</f>
        <v>0.917875</v>
      </c>
    </row>
    <row r="49" spans="2:8" x14ac:dyDescent="0.25">
      <c r="B49" s="2" t="s">
        <v>15</v>
      </c>
      <c r="C49" s="2" t="s">
        <v>51</v>
      </c>
      <c r="D49" s="3">
        <v>0.69179999999999997</v>
      </c>
      <c r="E49" s="3">
        <v>0</v>
      </c>
      <c r="F49" s="3">
        <v>0.48139999999999999</v>
      </c>
      <c r="G49" s="3">
        <v>0</v>
      </c>
      <c r="H49" s="11">
        <f>AVERAGE(Tabla1345[[#This Row],[Trimestre 1]:[Trimestre 4]])</f>
        <v>0.29330000000000001</v>
      </c>
    </row>
    <row r="50" spans="2:8" x14ac:dyDescent="0.25">
      <c r="B50" s="2" t="s">
        <v>15</v>
      </c>
      <c r="C50" s="2" t="s">
        <v>52</v>
      </c>
      <c r="D50" s="3">
        <v>1</v>
      </c>
      <c r="E50" s="3">
        <v>1</v>
      </c>
      <c r="F50" s="3">
        <v>1</v>
      </c>
      <c r="G50" s="3">
        <v>1</v>
      </c>
      <c r="H50" s="11">
        <f>AVERAGE(Tabla1345[[#This Row],[Trimestre 1]:[Trimestre 4]])</f>
        <v>1</v>
      </c>
    </row>
    <row r="51" spans="2:8" x14ac:dyDescent="0.25">
      <c r="B51" s="2" t="s">
        <v>15</v>
      </c>
      <c r="C51" s="2" t="s">
        <v>53</v>
      </c>
      <c r="D51" s="3">
        <v>1</v>
      </c>
      <c r="E51" s="3">
        <v>1</v>
      </c>
      <c r="F51" s="3">
        <v>1</v>
      </c>
      <c r="G51" s="3">
        <v>0.95189999999999997</v>
      </c>
      <c r="H51" s="11">
        <f>AVERAGE(Tabla1345[[#This Row],[Trimestre 1]:[Trimestre 4]])</f>
        <v>0.98797500000000005</v>
      </c>
    </row>
    <row r="52" spans="2:8" x14ac:dyDescent="0.25">
      <c r="B52" s="2" t="s">
        <v>15</v>
      </c>
      <c r="C52" s="2" t="s">
        <v>54</v>
      </c>
      <c r="D52" s="3">
        <v>1</v>
      </c>
      <c r="E52" s="3">
        <v>0.8931</v>
      </c>
      <c r="F52" s="3">
        <v>0.92169999999999996</v>
      </c>
      <c r="G52" s="3">
        <v>0.59309999999999996</v>
      </c>
      <c r="H52" s="11">
        <f>AVERAGE(Tabla1345[[#This Row],[Trimestre 1]:[Trimestre 4]])</f>
        <v>0.85197499999999993</v>
      </c>
    </row>
    <row r="53" spans="2:8" x14ac:dyDescent="0.25">
      <c r="B53" s="2" t="s">
        <v>15</v>
      </c>
      <c r="C53" s="2" t="s">
        <v>55</v>
      </c>
      <c r="D53" s="3">
        <v>0.72119999999999995</v>
      </c>
      <c r="E53" s="3">
        <v>0.87949999999999995</v>
      </c>
      <c r="F53" s="3">
        <v>0.97870000000000001</v>
      </c>
      <c r="G53" s="3">
        <v>0.99060000000000004</v>
      </c>
      <c r="H53" s="11">
        <f>AVERAGE(Tabla1345[[#This Row],[Trimestre 1]:[Trimestre 4]])</f>
        <v>0.89249999999999996</v>
      </c>
    </row>
    <row r="54" spans="2:8" x14ac:dyDescent="0.25">
      <c r="B54" s="2" t="s">
        <v>15</v>
      </c>
      <c r="C54" s="2" t="s">
        <v>56</v>
      </c>
      <c r="D54" s="3">
        <v>1</v>
      </c>
      <c r="E54" s="3">
        <v>0.8931</v>
      </c>
      <c r="F54" s="3">
        <v>1</v>
      </c>
      <c r="G54" s="3">
        <v>0.1517</v>
      </c>
      <c r="H54" s="11">
        <f>AVERAGE(Tabla1345[[#This Row],[Trimestre 1]:[Trimestre 4]])</f>
        <v>0.76119999999999999</v>
      </c>
    </row>
    <row r="55" spans="2:8" x14ac:dyDescent="0.25">
      <c r="B55" s="2" t="s">
        <v>15</v>
      </c>
      <c r="C55" s="2" t="s">
        <v>57</v>
      </c>
      <c r="D55" s="3">
        <v>1</v>
      </c>
      <c r="E55" s="3">
        <v>1</v>
      </c>
      <c r="F55" s="3">
        <v>1</v>
      </c>
      <c r="G55" s="3">
        <v>1</v>
      </c>
      <c r="H55" s="11">
        <f>AVERAGE(Tabla1345[[#This Row],[Trimestre 1]:[Trimestre 4]])</f>
        <v>1</v>
      </c>
    </row>
    <row r="56" spans="2:8" x14ac:dyDescent="0.25">
      <c r="B56" s="2" t="s">
        <v>15</v>
      </c>
      <c r="C56" s="2" t="s">
        <v>58</v>
      </c>
      <c r="D56" s="3">
        <v>1</v>
      </c>
      <c r="E56" s="3">
        <v>0.55349999999999999</v>
      </c>
      <c r="F56" s="3">
        <v>0.96279999999999999</v>
      </c>
      <c r="G56" s="3">
        <v>0</v>
      </c>
      <c r="H56" s="11">
        <f>AVERAGE(Tabla1345[[#This Row],[Trimestre 1]:[Trimestre 4]])</f>
        <v>0.62907500000000005</v>
      </c>
    </row>
    <row r="57" spans="2:8" x14ac:dyDescent="0.25">
      <c r="B57" s="2" t="s">
        <v>15</v>
      </c>
      <c r="C57" s="2" t="s">
        <v>59</v>
      </c>
      <c r="D57" s="3">
        <v>0.82830000000000004</v>
      </c>
      <c r="E57" s="3">
        <v>0.53500000000000003</v>
      </c>
      <c r="F57" s="3">
        <v>0.7167</v>
      </c>
      <c r="G57" s="3">
        <v>0.4592</v>
      </c>
      <c r="H57" s="11">
        <f>AVERAGE(Tabla1345[[#This Row],[Trimestre 1]:[Trimestre 4]])</f>
        <v>0.63480000000000003</v>
      </c>
    </row>
    <row r="58" spans="2:8" x14ac:dyDescent="0.25">
      <c r="B58" s="2" t="s">
        <v>15</v>
      </c>
      <c r="C58" s="2" t="s">
        <v>60</v>
      </c>
      <c r="D58" s="3">
        <v>1</v>
      </c>
      <c r="E58" s="3">
        <v>0.9698</v>
      </c>
      <c r="F58" s="3">
        <v>0.96350000000000002</v>
      </c>
      <c r="G58" s="3">
        <v>0.80589999999999995</v>
      </c>
      <c r="H58" s="11">
        <f>AVERAGE(Tabla1345[[#This Row],[Trimestre 1]:[Trimestre 4]])</f>
        <v>0.93479999999999996</v>
      </c>
    </row>
    <row r="59" spans="2:8" x14ac:dyDescent="0.25">
      <c r="B59" s="2" t="s">
        <v>15</v>
      </c>
      <c r="C59" s="2" t="s">
        <v>61</v>
      </c>
      <c r="D59" s="3">
        <v>1</v>
      </c>
      <c r="E59" s="3">
        <v>0.78700000000000003</v>
      </c>
      <c r="F59" s="3">
        <v>0.97919999999999996</v>
      </c>
      <c r="G59" s="3">
        <v>0.84599999999999997</v>
      </c>
      <c r="H59" s="11">
        <f>AVERAGE(Tabla1345[[#This Row],[Trimestre 1]:[Trimestre 4]])</f>
        <v>0.90305000000000002</v>
      </c>
    </row>
    <row r="60" spans="2:8" x14ac:dyDescent="0.25">
      <c r="B60" s="2" t="s">
        <v>62</v>
      </c>
      <c r="C60" s="2" t="s">
        <v>63</v>
      </c>
      <c r="D60" s="3">
        <v>1</v>
      </c>
      <c r="E60" s="3">
        <v>1</v>
      </c>
      <c r="F60" s="3">
        <v>0.99399999999999999</v>
      </c>
      <c r="G60" s="3">
        <v>0.95899999999999996</v>
      </c>
      <c r="H60" s="11">
        <f>AVERAGE(Tabla1345[[#This Row],[Trimestre 1]:[Trimestre 4]])</f>
        <v>0.98824999999999996</v>
      </c>
    </row>
    <row r="61" spans="2:8" x14ac:dyDescent="0.25">
      <c r="B61" s="2" t="s">
        <v>62</v>
      </c>
      <c r="C61" s="2" t="s">
        <v>64</v>
      </c>
      <c r="D61" s="3">
        <v>1</v>
      </c>
      <c r="E61" s="3">
        <v>1</v>
      </c>
      <c r="F61" s="3">
        <v>1</v>
      </c>
      <c r="G61" s="3">
        <v>1</v>
      </c>
      <c r="H61" s="11">
        <f>AVERAGE(Tabla1345[[#This Row],[Trimestre 1]:[Trimestre 4]])</f>
        <v>1</v>
      </c>
    </row>
    <row r="62" spans="2:8" x14ac:dyDescent="0.25">
      <c r="B62" s="2" t="s">
        <v>62</v>
      </c>
      <c r="C62" s="2" t="s">
        <v>65</v>
      </c>
      <c r="D62" s="3">
        <v>1</v>
      </c>
      <c r="E62" s="3">
        <v>1</v>
      </c>
      <c r="F62" s="3">
        <v>1</v>
      </c>
      <c r="G62" s="3">
        <v>0.628</v>
      </c>
      <c r="H62" s="11">
        <f>AVERAGE(Tabla1345[[#This Row],[Trimestre 1]:[Trimestre 4]])</f>
        <v>0.90700000000000003</v>
      </c>
    </row>
    <row r="63" spans="2:8" x14ac:dyDescent="0.25">
      <c r="B63" s="2" t="s">
        <v>66</v>
      </c>
      <c r="C63" s="2" t="s">
        <v>69</v>
      </c>
      <c r="D63" s="3">
        <v>1</v>
      </c>
      <c r="E63" s="3">
        <v>1</v>
      </c>
      <c r="F63" s="3">
        <v>1</v>
      </c>
      <c r="G63" s="3">
        <v>1</v>
      </c>
      <c r="H63" s="11">
        <f>AVERAGE(Tabla1345[[#This Row],[Trimestre 1]:[Trimestre 4]])</f>
        <v>1</v>
      </c>
    </row>
    <row r="64" spans="2:8" x14ac:dyDescent="0.25">
      <c r="B64" s="2" t="s">
        <v>70</v>
      </c>
      <c r="C64" s="2" t="s">
        <v>71</v>
      </c>
      <c r="D64" s="3">
        <v>1</v>
      </c>
      <c r="E64" s="3">
        <v>1</v>
      </c>
      <c r="F64" s="3">
        <v>1</v>
      </c>
      <c r="G64" s="3">
        <v>0.88200000000000001</v>
      </c>
      <c r="H64" s="11">
        <f>AVERAGE(Tabla1345[[#This Row],[Trimestre 1]:[Trimestre 4]])</f>
        <v>0.97050000000000003</v>
      </c>
    </row>
    <row r="65" spans="2:8" x14ac:dyDescent="0.25">
      <c r="B65" s="2" t="s">
        <v>70</v>
      </c>
      <c r="C65" s="2" t="s">
        <v>72</v>
      </c>
      <c r="D65" s="3">
        <v>1</v>
      </c>
      <c r="E65" s="3">
        <v>2.2499999999999999E-2</v>
      </c>
      <c r="F65" s="3">
        <v>2.3E-2</v>
      </c>
      <c r="G65" s="3">
        <v>0</v>
      </c>
      <c r="H65" s="11">
        <f>AVERAGE(Tabla1345[[#This Row],[Trimestre 1]:[Trimestre 4]])</f>
        <v>0.26137499999999997</v>
      </c>
    </row>
    <row r="66" spans="2:8" x14ac:dyDescent="0.25">
      <c r="B66" s="2" t="s">
        <v>70</v>
      </c>
      <c r="C66" s="2" t="s">
        <v>73</v>
      </c>
      <c r="D66" s="3">
        <v>1</v>
      </c>
      <c r="E66" s="3">
        <v>1</v>
      </c>
      <c r="F66" s="3">
        <v>1</v>
      </c>
      <c r="G66" s="3">
        <v>1</v>
      </c>
      <c r="H66" s="11">
        <f>AVERAGE(Tabla1345[[#This Row],[Trimestre 1]:[Trimestre 4]])</f>
        <v>1</v>
      </c>
    </row>
    <row r="67" spans="2:8" x14ac:dyDescent="0.25">
      <c r="B67" s="2" t="s">
        <v>70</v>
      </c>
      <c r="C67" s="2" t="s">
        <v>74</v>
      </c>
      <c r="D67" s="3">
        <v>7.0999999999999994E-2</v>
      </c>
      <c r="E67" s="3">
        <v>8.6999999999999994E-2</v>
      </c>
      <c r="F67" s="3">
        <v>0.78700000000000003</v>
      </c>
      <c r="G67" s="3">
        <v>0.17899999999999999</v>
      </c>
      <c r="H67" s="11">
        <f>AVERAGE(Tabla1345[[#This Row],[Trimestre 1]:[Trimestre 4]])</f>
        <v>0.28100000000000003</v>
      </c>
    </row>
    <row r="68" spans="2:8" x14ac:dyDescent="0.25">
      <c r="B68" s="2" t="s">
        <v>70</v>
      </c>
      <c r="C68" s="2" t="s">
        <v>75</v>
      </c>
      <c r="D68" s="3">
        <v>1</v>
      </c>
      <c r="E68" s="3">
        <v>0.86799999999999999</v>
      </c>
      <c r="F68" s="3">
        <v>0.93300000000000005</v>
      </c>
      <c r="G68" s="3">
        <v>0.67600000000000005</v>
      </c>
      <c r="H68" s="11">
        <f>AVERAGE(Tabla1345[[#This Row],[Trimestre 1]:[Trimestre 4]])</f>
        <v>0.86925000000000008</v>
      </c>
    </row>
    <row r="69" spans="2:8" x14ac:dyDescent="0.25">
      <c r="B69" s="2" t="s">
        <v>70</v>
      </c>
      <c r="C69" s="2" t="s">
        <v>77</v>
      </c>
      <c r="D69" s="3">
        <v>0.98499999999999999</v>
      </c>
      <c r="E69" s="3">
        <v>0.72299999999999998</v>
      </c>
      <c r="F69" s="3">
        <v>1</v>
      </c>
      <c r="G69" s="3">
        <v>0.97</v>
      </c>
      <c r="H69" s="11">
        <f>AVERAGE(Tabla1345[[#This Row],[Trimestre 1]:[Trimestre 4]])</f>
        <v>0.91949999999999998</v>
      </c>
    </row>
    <row r="70" spans="2:8" x14ac:dyDescent="0.25">
      <c r="B70" s="2" t="s">
        <v>70</v>
      </c>
      <c r="C70" s="2" t="s">
        <v>78</v>
      </c>
      <c r="D70" s="3">
        <v>1</v>
      </c>
      <c r="E70" s="3">
        <v>0.96199999999999997</v>
      </c>
      <c r="F70" s="3">
        <v>1</v>
      </c>
      <c r="G70" s="3">
        <v>0.73599999999999999</v>
      </c>
      <c r="H70" s="11">
        <f>AVERAGE(Tabla1345[[#This Row],[Trimestre 1]:[Trimestre 4]])</f>
        <v>0.92449999999999988</v>
      </c>
    </row>
    <row r="71" spans="2:8" x14ac:dyDescent="0.25">
      <c r="B71" s="2" t="s">
        <v>79</v>
      </c>
      <c r="C71" s="2" t="s">
        <v>80</v>
      </c>
      <c r="D71" s="3">
        <v>1</v>
      </c>
      <c r="E71" s="3">
        <v>1</v>
      </c>
      <c r="F71" s="3">
        <v>1</v>
      </c>
      <c r="G71" s="3">
        <v>1</v>
      </c>
      <c r="H71" s="11">
        <f>AVERAGE(Tabla1345[[#This Row],[Trimestre 1]:[Trimestre 4]])</f>
        <v>1</v>
      </c>
    </row>
    <row r="72" spans="2:8" x14ac:dyDescent="0.25">
      <c r="B72" s="2" t="s">
        <v>79</v>
      </c>
      <c r="C72" s="2" t="s">
        <v>81</v>
      </c>
      <c r="D72" s="3">
        <v>1</v>
      </c>
      <c r="E72" s="3">
        <v>1</v>
      </c>
      <c r="F72" s="3">
        <v>1</v>
      </c>
      <c r="G72" s="3">
        <v>1</v>
      </c>
      <c r="H72" s="11">
        <f>AVERAGE(Tabla1345[[#This Row],[Trimestre 1]:[Trimestre 4]])</f>
        <v>1</v>
      </c>
    </row>
    <row r="73" spans="2:8" x14ac:dyDescent="0.25">
      <c r="B73" s="2" t="s">
        <v>79</v>
      </c>
      <c r="C73" s="2" t="s">
        <v>82</v>
      </c>
      <c r="D73" s="3">
        <v>1</v>
      </c>
      <c r="E73" s="3">
        <v>0.89139999999999997</v>
      </c>
      <c r="F73" s="3">
        <v>1</v>
      </c>
      <c r="G73" s="3">
        <v>1</v>
      </c>
      <c r="H73" s="11">
        <f>AVERAGE(Tabla1345[[#This Row],[Trimestre 1]:[Trimestre 4]])</f>
        <v>0.97284999999999999</v>
      </c>
    </row>
    <row r="74" spans="2:8" x14ac:dyDescent="0.25">
      <c r="B74" s="2" t="s">
        <v>79</v>
      </c>
      <c r="C74" s="2" t="s">
        <v>83</v>
      </c>
      <c r="D74" s="3">
        <v>1</v>
      </c>
      <c r="E74" s="3">
        <v>1</v>
      </c>
      <c r="F74" s="3">
        <v>0.95699999999999996</v>
      </c>
      <c r="G74" s="3">
        <v>0.90700000000000003</v>
      </c>
      <c r="H74" s="11">
        <f>AVERAGE(Tabla1345[[#This Row],[Trimestre 1]:[Trimestre 4]])</f>
        <v>0.96599999999999997</v>
      </c>
    </row>
    <row r="75" spans="2:8" x14ac:dyDescent="0.25">
      <c r="B75" s="2" t="s">
        <v>84</v>
      </c>
      <c r="C75" s="2" t="s">
        <v>85</v>
      </c>
      <c r="D75" s="3">
        <v>1</v>
      </c>
      <c r="E75" s="3">
        <v>1</v>
      </c>
      <c r="F75" s="3">
        <v>1</v>
      </c>
      <c r="G75" s="3">
        <v>1</v>
      </c>
      <c r="H75" s="11">
        <f>AVERAGE(Tabla1345[[#This Row],[Trimestre 1]:[Trimestre 4]])</f>
        <v>1</v>
      </c>
    </row>
    <row r="76" spans="2:8" ht="17.25" x14ac:dyDescent="0.3">
      <c r="B76" s="13" t="s">
        <v>86</v>
      </c>
      <c r="C76" s="9">
        <f>AVERAGE(D76:G76)</f>
        <v>0.88289861111111112</v>
      </c>
      <c r="D76" s="6">
        <f>SUBTOTAL(101,Tabla1345[Trimestre 1])</f>
        <v>0.95415277777777774</v>
      </c>
      <c r="E76" s="6">
        <f>SUBTOTAL(101,Tabla1345[Trimestre 2])</f>
        <v>0.86752222222222231</v>
      </c>
      <c r="F76" s="6">
        <f>SUBTOTAL(101,Tabla1345[Trimestre 3])</f>
        <v>0.93653194444444443</v>
      </c>
      <c r="G76" s="6">
        <f>SUBTOTAL(101,Tabla1345[Trimestre 4])</f>
        <v>0.77338750000000012</v>
      </c>
      <c r="H76" s="12"/>
    </row>
  </sheetData>
  <phoneticPr fontId="2" type="noConversion"/>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4" id="{FEABD0EA-5E13-443B-97F8-5375EAFDF891}">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D4:H75</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A3D60-332A-4ABE-9BBA-573E9086A804}">
  <sheetPr>
    <tabColor rgb="FF92D050"/>
  </sheetPr>
  <dimension ref="B3:H76"/>
  <sheetViews>
    <sheetView showGridLines="0" showRowColHeaders="0" topLeftCell="A41" zoomScaleNormal="100" workbookViewId="0">
      <selection activeCell="C77" sqref="C77"/>
    </sheetView>
  </sheetViews>
  <sheetFormatPr defaultColWidth="10.7109375" defaultRowHeight="15" x14ac:dyDescent="0.25"/>
  <cols>
    <col min="2" max="2" width="16.42578125" bestFit="1" customWidth="1"/>
    <col min="3" max="3" width="27.85546875" bestFit="1" customWidth="1"/>
    <col min="4" max="7" width="11.7109375" customWidth="1"/>
  </cols>
  <sheetData>
    <row r="3" spans="2:8" x14ac:dyDescent="0.25">
      <c r="B3" s="2" t="s">
        <v>0</v>
      </c>
      <c r="C3" s="2" t="s">
        <v>1</v>
      </c>
      <c r="D3" s="4" t="s">
        <v>90</v>
      </c>
      <c r="E3" s="4" t="s">
        <v>91</v>
      </c>
      <c r="F3" s="4" t="s">
        <v>88</v>
      </c>
      <c r="G3" s="4" t="s">
        <v>89</v>
      </c>
      <c r="H3" s="4" t="s">
        <v>2</v>
      </c>
    </row>
    <row r="4" spans="2:8" x14ac:dyDescent="0.25">
      <c r="B4" s="2" t="s">
        <v>3</v>
      </c>
      <c r="C4" s="2" t="s">
        <v>4</v>
      </c>
      <c r="D4" s="3">
        <v>1</v>
      </c>
      <c r="E4" s="3">
        <v>1</v>
      </c>
      <c r="F4" s="3">
        <v>1</v>
      </c>
      <c r="G4" s="3">
        <v>1</v>
      </c>
      <c r="H4" s="11">
        <f>AVERAGE(Tabla134[[#This Row],[Trimestre 1]:[Trimestre 4]])</f>
        <v>1</v>
      </c>
    </row>
    <row r="5" spans="2:8" x14ac:dyDescent="0.25">
      <c r="B5" s="2" t="s">
        <v>3</v>
      </c>
      <c r="C5" s="2" t="s">
        <v>5</v>
      </c>
      <c r="D5" s="3">
        <v>1</v>
      </c>
      <c r="E5" s="3">
        <v>1</v>
      </c>
      <c r="F5" s="3">
        <v>1</v>
      </c>
      <c r="G5" s="3">
        <v>1</v>
      </c>
      <c r="H5" s="11">
        <f>AVERAGE(Tabla134[[#This Row],[Trimestre 1]:[Trimestre 4]])</f>
        <v>1</v>
      </c>
    </row>
    <row r="6" spans="2:8" x14ac:dyDescent="0.25">
      <c r="B6" s="2" t="s">
        <v>3</v>
      </c>
      <c r="C6" s="2" t="s">
        <v>6</v>
      </c>
      <c r="D6" s="3">
        <v>1</v>
      </c>
      <c r="E6" s="3">
        <v>1</v>
      </c>
      <c r="F6" s="3">
        <v>1</v>
      </c>
      <c r="G6" s="3">
        <v>1</v>
      </c>
      <c r="H6" s="11">
        <f>AVERAGE(Tabla134[[#This Row],[Trimestre 1]:[Trimestre 4]])</f>
        <v>1</v>
      </c>
    </row>
    <row r="7" spans="2:8" x14ac:dyDescent="0.25">
      <c r="B7" s="2" t="s">
        <v>7</v>
      </c>
      <c r="C7" s="2" t="s">
        <v>8</v>
      </c>
      <c r="D7" s="3">
        <v>1</v>
      </c>
      <c r="E7" s="3">
        <v>1</v>
      </c>
      <c r="F7" s="3">
        <v>1</v>
      </c>
      <c r="G7" s="3">
        <v>1</v>
      </c>
      <c r="H7" s="11">
        <f>AVERAGE(Tabla134[[#This Row],[Trimestre 1]:[Trimestre 4]])</f>
        <v>1</v>
      </c>
    </row>
    <row r="8" spans="2:8" x14ac:dyDescent="0.25">
      <c r="B8" s="2" t="s">
        <v>7</v>
      </c>
      <c r="C8" s="2" t="s">
        <v>9</v>
      </c>
      <c r="D8" s="3">
        <v>1</v>
      </c>
      <c r="E8" s="3">
        <v>1</v>
      </c>
      <c r="F8" s="3">
        <v>1</v>
      </c>
      <c r="G8" s="3">
        <v>1</v>
      </c>
      <c r="H8" s="11">
        <f>AVERAGE(Tabla134[[#This Row],[Trimestre 1]:[Trimestre 4]])</f>
        <v>1</v>
      </c>
    </row>
    <row r="9" spans="2:8" x14ac:dyDescent="0.25">
      <c r="B9" s="2" t="s">
        <v>7</v>
      </c>
      <c r="C9" s="2" t="s">
        <v>10</v>
      </c>
      <c r="D9" s="3">
        <v>1</v>
      </c>
      <c r="E9" s="3">
        <v>1</v>
      </c>
      <c r="F9" s="3">
        <v>1</v>
      </c>
      <c r="G9" s="3">
        <v>1</v>
      </c>
      <c r="H9" s="11">
        <f>AVERAGE(Tabla134[[#This Row],[Trimestre 1]:[Trimestre 4]])</f>
        <v>1</v>
      </c>
    </row>
    <row r="10" spans="2:8" x14ac:dyDescent="0.25">
      <c r="B10" s="2" t="s">
        <v>7</v>
      </c>
      <c r="C10" s="2" t="s">
        <v>11</v>
      </c>
      <c r="D10" s="3">
        <v>1</v>
      </c>
      <c r="E10" s="3">
        <v>1</v>
      </c>
      <c r="F10" s="3">
        <v>1</v>
      </c>
      <c r="G10" s="3">
        <v>1</v>
      </c>
      <c r="H10" s="11">
        <f>AVERAGE(Tabla134[[#This Row],[Trimestre 1]:[Trimestre 4]])</f>
        <v>1</v>
      </c>
    </row>
    <row r="11" spans="2:8" x14ac:dyDescent="0.25">
      <c r="B11" s="2" t="s">
        <v>7</v>
      </c>
      <c r="C11" s="2" t="s">
        <v>12</v>
      </c>
      <c r="D11" s="3">
        <v>1</v>
      </c>
      <c r="E11" s="3">
        <v>1</v>
      </c>
      <c r="F11" s="3">
        <v>1</v>
      </c>
      <c r="G11" s="3">
        <v>1</v>
      </c>
      <c r="H11" s="11">
        <f>AVERAGE(Tabla134[[#This Row],[Trimestre 1]:[Trimestre 4]])</f>
        <v>1</v>
      </c>
    </row>
    <row r="12" spans="2:8" x14ac:dyDescent="0.25">
      <c r="B12" s="2" t="s">
        <v>7</v>
      </c>
      <c r="C12" s="2" t="s">
        <v>13</v>
      </c>
      <c r="D12" s="3">
        <v>1</v>
      </c>
      <c r="E12" s="3">
        <v>1</v>
      </c>
      <c r="F12" s="3">
        <v>1</v>
      </c>
      <c r="G12" s="3">
        <v>1</v>
      </c>
      <c r="H12" s="11">
        <f>AVERAGE(Tabla134[[#This Row],[Trimestre 1]:[Trimestre 4]])</f>
        <v>1</v>
      </c>
    </row>
    <row r="13" spans="2:8" x14ac:dyDescent="0.25">
      <c r="B13" s="2" t="s">
        <v>7</v>
      </c>
      <c r="C13" s="2" t="s">
        <v>14</v>
      </c>
      <c r="D13" s="3">
        <v>1</v>
      </c>
      <c r="E13" s="3">
        <v>1</v>
      </c>
      <c r="F13" s="3">
        <v>1</v>
      </c>
      <c r="G13" s="3">
        <v>1</v>
      </c>
      <c r="H13" s="11">
        <f>AVERAGE(Tabla134[[#This Row],[Trimestre 1]:[Trimestre 4]])</f>
        <v>1</v>
      </c>
    </row>
    <row r="14" spans="2:8" x14ac:dyDescent="0.25">
      <c r="B14" s="2" t="s">
        <v>15</v>
      </c>
      <c r="C14" s="2" t="s">
        <v>16</v>
      </c>
      <c r="D14" s="3">
        <v>1</v>
      </c>
      <c r="E14" s="3">
        <v>1</v>
      </c>
      <c r="F14" s="3">
        <v>1</v>
      </c>
      <c r="G14" s="3">
        <v>1</v>
      </c>
      <c r="H14" s="11">
        <f>AVERAGE(Tabla134[[#This Row],[Trimestre 1]:[Trimestre 4]])</f>
        <v>1</v>
      </c>
    </row>
    <row r="15" spans="2:8" x14ac:dyDescent="0.25">
      <c r="B15" s="2" t="s">
        <v>15</v>
      </c>
      <c r="C15" s="2" t="s">
        <v>17</v>
      </c>
      <c r="D15" s="3">
        <v>1</v>
      </c>
      <c r="E15" s="3">
        <v>1</v>
      </c>
      <c r="F15" s="3">
        <v>1</v>
      </c>
      <c r="G15" s="3">
        <v>1</v>
      </c>
      <c r="H15" s="11">
        <f>AVERAGE(Tabla134[[#This Row],[Trimestre 1]:[Trimestre 4]])</f>
        <v>1</v>
      </c>
    </row>
    <row r="16" spans="2:8" x14ac:dyDescent="0.25">
      <c r="B16" s="2" t="s">
        <v>15</v>
      </c>
      <c r="C16" s="2" t="s">
        <v>18</v>
      </c>
      <c r="D16" s="3">
        <v>1</v>
      </c>
      <c r="E16" s="3">
        <v>1</v>
      </c>
      <c r="F16" s="3">
        <v>1</v>
      </c>
      <c r="G16" s="3">
        <v>1</v>
      </c>
      <c r="H16" s="11">
        <f>AVERAGE(Tabla134[[#This Row],[Trimestre 1]:[Trimestre 4]])</f>
        <v>1</v>
      </c>
    </row>
    <row r="17" spans="2:8" x14ac:dyDescent="0.25">
      <c r="B17" s="2" t="s">
        <v>15</v>
      </c>
      <c r="C17" s="2" t="s">
        <v>19</v>
      </c>
      <c r="D17" s="3">
        <v>1</v>
      </c>
      <c r="E17" s="3">
        <v>1</v>
      </c>
      <c r="F17" s="3">
        <v>1</v>
      </c>
      <c r="G17" s="3">
        <v>1</v>
      </c>
      <c r="H17" s="11">
        <f>AVERAGE(Tabla134[[#This Row],[Trimestre 1]:[Trimestre 4]])</f>
        <v>1</v>
      </c>
    </row>
    <row r="18" spans="2:8" x14ac:dyDescent="0.25">
      <c r="B18" s="2" t="s">
        <v>15</v>
      </c>
      <c r="C18" s="2" t="s">
        <v>20</v>
      </c>
      <c r="D18" s="3">
        <v>1</v>
      </c>
      <c r="E18" s="3">
        <v>1</v>
      </c>
      <c r="F18" s="3">
        <v>1</v>
      </c>
      <c r="G18" s="3">
        <v>1</v>
      </c>
      <c r="H18" s="11">
        <f>AVERAGE(Tabla134[[#This Row],[Trimestre 1]:[Trimestre 4]])</f>
        <v>1</v>
      </c>
    </row>
    <row r="19" spans="2:8" x14ac:dyDescent="0.25">
      <c r="B19" s="2" t="s">
        <v>15</v>
      </c>
      <c r="C19" s="2" t="s">
        <v>21</v>
      </c>
      <c r="D19" s="3">
        <v>1</v>
      </c>
      <c r="E19" s="3">
        <v>1</v>
      </c>
      <c r="F19" s="3">
        <v>1</v>
      </c>
      <c r="G19" s="3">
        <v>1</v>
      </c>
      <c r="H19" s="11">
        <f>AVERAGE(Tabla134[[#This Row],[Trimestre 1]:[Trimestre 4]])</f>
        <v>1</v>
      </c>
    </row>
    <row r="20" spans="2:8" x14ac:dyDescent="0.25">
      <c r="B20" s="2" t="s">
        <v>15</v>
      </c>
      <c r="C20" s="2" t="s">
        <v>22</v>
      </c>
      <c r="D20" s="3">
        <v>1</v>
      </c>
      <c r="E20" s="3">
        <v>1</v>
      </c>
      <c r="F20" s="3">
        <v>1</v>
      </c>
      <c r="G20" s="3">
        <v>1</v>
      </c>
      <c r="H20" s="11">
        <f>AVERAGE(Tabla134[[#This Row],[Trimestre 1]:[Trimestre 4]])</f>
        <v>1</v>
      </c>
    </row>
    <row r="21" spans="2:8" x14ac:dyDescent="0.25">
      <c r="B21" s="2" t="s">
        <v>15</v>
      </c>
      <c r="C21" s="2" t="s">
        <v>23</v>
      </c>
      <c r="D21" s="3">
        <v>1</v>
      </c>
      <c r="E21" s="3">
        <v>1</v>
      </c>
      <c r="F21" s="3">
        <v>1</v>
      </c>
      <c r="G21" s="3">
        <v>1</v>
      </c>
      <c r="H21" s="11">
        <f>AVERAGE(Tabla134[[#This Row],[Trimestre 1]:[Trimestre 4]])</f>
        <v>1</v>
      </c>
    </row>
    <row r="22" spans="2:8" x14ac:dyDescent="0.25">
      <c r="B22" s="2" t="s">
        <v>15</v>
      </c>
      <c r="C22" s="2" t="s">
        <v>24</v>
      </c>
      <c r="D22" s="3">
        <v>1</v>
      </c>
      <c r="E22" s="3">
        <v>1</v>
      </c>
      <c r="F22" s="3">
        <v>1</v>
      </c>
      <c r="G22" s="3">
        <v>1</v>
      </c>
      <c r="H22" s="11">
        <f>AVERAGE(Tabla134[[#This Row],[Trimestre 1]:[Trimestre 4]])</f>
        <v>1</v>
      </c>
    </row>
    <row r="23" spans="2:8" x14ac:dyDescent="0.25">
      <c r="B23" s="2" t="s">
        <v>15</v>
      </c>
      <c r="C23" s="2" t="s">
        <v>25</v>
      </c>
      <c r="D23" s="3">
        <v>1</v>
      </c>
      <c r="E23" s="3">
        <v>1</v>
      </c>
      <c r="F23" s="3">
        <v>1</v>
      </c>
      <c r="G23" s="3">
        <v>1</v>
      </c>
      <c r="H23" s="11">
        <f>AVERAGE(Tabla134[[#This Row],[Trimestre 1]:[Trimestre 4]])</f>
        <v>1</v>
      </c>
    </row>
    <row r="24" spans="2:8" x14ac:dyDescent="0.25">
      <c r="B24" s="2" t="s">
        <v>15</v>
      </c>
      <c r="C24" s="2" t="s">
        <v>26</v>
      </c>
      <c r="D24" s="3">
        <v>1</v>
      </c>
      <c r="E24" s="3">
        <v>1</v>
      </c>
      <c r="F24" s="3">
        <v>1</v>
      </c>
      <c r="G24" s="3">
        <v>1</v>
      </c>
      <c r="H24" s="11">
        <f>AVERAGE(Tabla134[[#This Row],[Trimestre 1]:[Trimestre 4]])</f>
        <v>1</v>
      </c>
    </row>
    <row r="25" spans="2:8" x14ac:dyDescent="0.25">
      <c r="B25" s="2" t="s">
        <v>15</v>
      </c>
      <c r="C25" s="2" t="s">
        <v>27</v>
      </c>
      <c r="D25" s="3">
        <v>1</v>
      </c>
      <c r="E25" s="3">
        <v>1</v>
      </c>
      <c r="F25" s="3">
        <v>1</v>
      </c>
      <c r="G25" s="3">
        <v>1</v>
      </c>
      <c r="H25" s="11">
        <f>AVERAGE(Tabla134[[#This Row],[Trimestre 1]:[Trimestre 4]])</f>
        <v>1</v>
      </c>
    </row>
    <row r="26" spans="2:8" x14ac:dyDescent="0.25">
      <c r="B26" s="2" t="s">
        <v>15</v>
      </c>
      <c r="C26" s="2" t="s">
        <v>28</v>
      </c>
      <c r="D26" s="3">
        <v>1</v>
      </c>
      <c r="E26" s="3">
        <v>1</v>
      </c>
      <c r="F26" s="3">
        <v>1</v>
      </c>
      <c r="G26" s="3">
        <v>1</v>
      </c>
      <c r="H26" s="11">
        <f>AVERAGE(Tabla134[[#This Row],[Trimestre 1]:[Trimestre 4]])</f>
        <v>1</v>
      </c>
    </row>
    <row r="27" spans="2:8" x14ac:dyDescent="0.25">
      <c r="B27" s="2" t="s">
        <v>15</v>
      </c>
      <c r="C27" s="2" t="s">
        <v>29</v>
      </c>
      <c r="D27" s="3">
        <v>1</v>
      </c>
      <c r="E27" s="3">
        <v>1</v>
      </c>
      <c r="F27" s="3">
        <v>1</v>
      </c>
      <c r="G27" s="3">
        <v>1</v>
      </c>
      <c r="H27" s="11">
        <f>AVERAGE(Tabla134[[#This Row],[Trimestre 1]:[Trimestre 4]])</f>
        <v>1</v>
      </c>
    </row>
    <row r="28" spans="2:8" x14ac:dyDescent="0.25">
      <c r="B28" s="2" t="s">
        <v>15</v>
      </c>
      <c r="C28" s="2" t="s">
        <v>30</v>
      </c>
      <c r="D28" s="3">
        <v>1</v>
      </c>
      <c r="E28" s="3">
        <v>1</v>
      </c>
      <c r="F28" s="3">
        <v>1</v>
      </c>
      <c r="G28" s="3">
        <v>1</v>
      </c>
      <c r="H28" s="11">
        <f>AVERAGE(Tabla134[[#This Row],[Trimestre 1]:[Trimestre 4]])</f>
        <v>1</v>
      </c>
    </row>
    <row r="29" spans="2:8" x14ac:dyDescent="0.25">
      <c r="B29" s="2" t="s">
        <v>15</v>
      </c>
      <c r="C29" s="2" t="s">
        <v>31</v>
      </c>
      <c r="D29" s="3">
        <v>0.78</v>
      </c>
      <c r="E29" s="3">
        <v>1</v>
      </c>
      <c r="F29" s="3">
        <v>1</v>
      </c>
      <c r="G29" s="3">
        <v>0.89100000000000001</v>
      </c>
      <c r="H29" s="11">
        <f>AVERAGE(Tabla134[[#This Row],[Trimestre 1]:[Trimestre 4]])</f>
        <v>0.91775000000000007</v>
      </c>
    </row>
    <row r="30" spans="2:8" x14ac:dyDescent="0.25">
      <c r="B30" s="2" t="s">
        <v>15</v>
      </c>
      <c r="C30" s="2" t="s">
        <v>32</v>
      </c>
      <c r="D30" s="3">
        <v>1</v>
      </c>
      <c r="E30" s="3">
        <v>1</v>
      </c>
      <c r="F30" s="3">
        <v>1</v>
      </c>
      <c r="G30" s="3">
        <v>1</v>
      </c>
      <c r="H30" s="11">
        <f>AVERAGE(Tabla134[[#This Row],[Trimestre 1]:[Trimestre 4]])</f>
        <v>1</v>
      </c>
    </row>
    <row r="31" spans="2:8" x14ac:dyDescent="0.25">
      <c r="B31" s="2" t="s">
        <v>15</v>
      </c>
      <c r="C31" s="2" t="s">
        <v>33</v>
      </c>
      <c r="D31" s="3">
        <v>1</v>
      </c>
      <c r="E31" s="3">
        <v>1</v>
      </c>
      <c r="F31" s="3">
        <v>1</v>
      </c>
      <c r="G31" s="3">
        <v>1</v>
      </c>
      <c r="H31" s="11">
        <f>AVERAGE(Tabla134[[#This Row],[Trimestre 1]:[Trimestre 4]])</f>
        <v>1</v>
      </c>
    </row>
    <row r="32" spans="2:8" x14ac:dyDescent="0.25">
      <c r="B32" s="2" t="s">
        <v>15</v>
      </c>
      <c r="C32" s="2" t="s">
        <v>34</v>
      </c>
      <c r="D32" s="3">
        <v>1</v>
      </c>
      <c r="E32" s="3">
        <v>1</v>
      </c>
      <c r="F32" s="3">
        <v>1</v>
      </c>
      <c r="G32" s="3">
        <v>1</v>
      </c>
      <c r="H32" s="11">
        <f>AVERAGE(Tabla134[[#This Row],[Trimestre 1]:[Trimestre 4]])</f>
        <v>1</v>
      </c>
    </row>
    <row r="33" spans="2:8" x14ac:dyDescent="0.25">
      <c r="B33" s="2" t="s">
        <v>15</v>
      </c>
      <c r="C33" s="2" t="s">
        <v>35</v>
      </c>
      <c r="D33" s="3">
        <v>1</v>
      </c>
      <c r="E33" s="3">
        <v>1</v>
      </c>
      <c r="F33" s="3">
        <v>1</v>
      </c>
      <c r="G33" s="3">
        <v>1</v>
      </c>
      <c r="H33" s="11">
        <f>AVERAGE(Tabla134[[#This Row],[Trimestre 1]:[Trimestre 4]])</f>
        <v>1</v>
      </c>
    </row>
    <row r="34" spans="2:8" x14ac:dyDescent="0.25">
      <c r="B34" s="2" t="s">
        <v>15</v>
      </c>
      <c r="C34" s="2" t="s">
        <v>36</v>
      </c>
      <c r="D34" s="3">
        <v>1</v>
      </c>
      <c r="E34" s="3">
        <v>1</v>
      </c>
      <c r="F34" s="3">
        <v>1</v>
      </c>
      <c r="G34" s="3">
        <v>1</v>
      </c>
      <c r="H34" s="11">
        <f>AVERAGE(Tabla134[[#This Row],[Trimestre 1]:[Trimestre 4]])</f>
        <v>1</v>
      </c>
    </row>
    <row r="35" spans="2:8" x14ac:dyDescent="0.25">
      <c r="B35" s="2" t="s">
        <v>15</v>
      </c>
      <c r="C35" s="2" t="s">
        <v>37</v>
      </c>
      <c r="D35" s="3">
        <v>1</v>
      </c>
      <c r="E35" s="3">
        <v>1</v>
      </c>
      <c r="F35" s="3">
        <v>1</v>
      </c>
      <c r="G35" s="3">
        <v>1</v>
      </c>
      <c r="H35" s="11">
        <f>AVERAGE(Tabla134[[#This Row],[Trimestre 1]:[Trimestre 4]])</f>
        <v>1</v>
      </c>
    </row>
    <row r="36" spans="2:8" x14ac:dyDescent="0.25">
      <c r="B36" s="2" t="s">
        <v>15</v>
      </c>
      <c r="C36" s="2" t="s">
        <v>38</v>
      </c>
      <c r="D36" s="3">
        <v>1</v>
      </c>
      <c r="E36" s="3">
        <v>1</v>
      </c>
      <c r="F36" s="3">
        <v>1</v>
      </c>
      <c r="G36" s="3">
        <v>1</v>
      </c>
      <c r="H36" s="11">
        <f>AVERAGE(Tabla134[[#This Row],[Trimestre 1]:[Trimestre 4]])</f>
        <v>1</v>
      </c>
    </row>
    <row r="37" spans="2:8" x14ac:dyDescent="0.25">
      <c r="B37" s="2" t="s">
        <v>15</v>
      </c>
      <c r="C37" s="2" t="s">
        <v>39</v>
      </c>
      <c r="D37" s="3">
        <v>1</v>
      </c>
      <c r="E37" s="3">
        <v>1</v>
      </c>
      <c r="F37" s="3">
        <v>1</v>
      </c>
      <c r="G37" s="3">
        <v>1</v>
      </c>
      <c r="H37" s="11">
        <f>AVERAGE(Tabla134[[#This Row],[Trimestre 1]:[Trimestre 4]])</f>
        <v>1</v>
      </c>
    </row>
    <row r="38" spans="2:8" x14ac:dyDescent="0.25">
      <c r="B38" s="2" t="s">
        <v>15</v>
      </c>
      <c r="C38" s="2" t="s">
        <v>40</v>
      </c>
      <c r="D38" s="3">
        <v>1</v>
      </c>
      <c r="E38" s="3">
        <v>1</v>
      </c>
      <c r="F38" s="3">
        <v>1</v>
      </c>
      <c r="G38" s="3">
        <v>1</v>
      </c>
      <c r="H38" s="11">
        <f>AVERAGE(Tabla134[[#This Row],[Trimestre 1]:[Trimestre 4]])</f>
        <v>1</v>
      </c>
    </row>
    <row r="39" spans="2:8" x14ac:dyDescent="0.25">
      <c r="B39" s="2" t="s">
        <v>15</v>
      </c>
      <c r="C39" s="2" t="s">
        <v>41</v>
      </c>
      <c r="D39" s="3">
        <v>1</v>
      </c>
      <c r="E39" s="3">
        <v>1</v>
      </c>
      <c r="F39" s="3">
        <v>1</v>
      </c>
      <c r="G39" s="3">
        <v>1</v>
      </c>
      <c r="H39" s="11">
        <f>AVERAGE(Tabla134[[#This Row],[Trimestre 1]:[Trimestre 4]])</f>
        <v>1</v>
      </c>
    </row>
    <row r="40" spans="2:8" x14ac:dyDescent="0.25">
      <c r="B40" s="2" t="s">
        <v>15</v>
      </c>
      <c r="C40" s="2" t="s">
        <v>42</v>
      </c>
      <c r="D40" s="3">
        <v>1</v>
      </c>
      <c r="E40" s="3">
        <v>1</v>
      </c>
      <c r="F40" s="3">
        <v>1</v>
      </c>
      <c r="G40" s="3">
        <v>1</v>
      </c>
      <c r="H40" s="11">
        <f>AVERAGE(Tabla134[[#This Row],[Trimestre 1]:[Trimestre 4]])</f>
        <v>1</v>
      </c>
    </row>
    <row r="41" spans="2:8" x14ac:dyDescent="0.25">
      <c r="B41" s="2" t="s">
        <v>15</v>
      </c>
      <c r="C41" s="2" t="s">
        <v>43</v>
      </c>
      <c r="D41" s="3">
        <v>1</v>
      </c>
      <c r="E41" s="3">
        <v>1</v>
      </c>
      <c r="F41" s="3">
        <v>1</v>
      </c>
      <c r="G41" s="3">
        <v>1</v>
      </c>
      <c r="H41" s="11">
        <f>AVERAGE(Tabla134[[#This Row],[Trimestre 1]:[Trimestre 4]])</f>
        <v>1</v>
      </c>
    </row>
    <row r="42" spans="2:8" x14ac:dyDescent="0.25">
      <c r="B42" s="2" t="s">
        <v>15</v>
      </c>
      <c r="C42" s="2" t="s">
        <v>44</v>
      </c>
      <c r="D42" s="3">
        <v>1</v>
      </c>
      <c r="E42" s="3">
        <v>1</v>
      </c>
      <c r="F42" s="3">
        <v>1</v>
      </c>
      <c r="G42" s="3">
        <v>1</v>
      </c>
      <c r="H42" s="11">
        <f>AVERAGE(Tabla134[[#This Row],[Trimestre 1]:[Trimestre 4]])</f>
        <v>1</v>
      </c>
    </row>
    <row r="43" spans="2:8" x14ac:dyDescent="0.25">
      <c r="B43" s="2" t="s">
        <v>15</v>
      </c>
      <c r="C43" s="2" t="s">
        <v>45</v>
      </c>
      <c r="D43" s="3">
        <v>1</v>
      </c>
      <c r="E43" s="3">
        <v>1</v>
      </c>
      <c r="F43" s="3">
        <v>1</v>
      </c>
      <c r="G43" s="3">
        <v>1</v>
      </c>
      <c r="H43" s="11">
        <f>AVERAGE(Tabla134[[#This Row],[Trimestre 1]:[Trimestre 4]])</f>
        <v>1</v>
      </c>
    </row>
    <row r="44" spans="2:8" x14ac:dyDescent="0.25">
      <c r="B44" s="2" t="s">
        <v>15</v>
      </c>
      <c r="C44" s="2" t="s">
        <v>46</v>
      </c>
      <c r="D44" s="3">
        <v>1</v>
      </c>
      <c r="E44" s="3">
        <v>1</v>
      </c>
      <c r="F44" s="3">
        <v>1</v>
      </c>
      <c r="G44" s="3">
        <v>1</v>
      </c>
      <c r="H44" s="11">
        <f>AVERAGE(Tabla134[[#This Row],[Trimestre 1]:[Trimestre 4]])</f>
        <v>1</v>
      </c>
    </row>
    <row r="45" spans="2:8" x14ac:dyDescent="0.25">
      <c r="B45" s="2" t="s">
        <v>15</v>
      </c>
      <c r="C45" s="2" t="s">
        <v>47</v>
      </c>
      <c r="D45" s="3">
        <v>1</v>
      </c>
      <c r="E45" s="3">
        <v>1</v>
      </c>
      <c r="F45" s="3">
        <v>1</v>
      </c>
      <c r="G45" s="3">
        <v>1</v>
      </c>
      <c r="H45" s="11">
        <f>AVERAGE(Tabla134[[#This Row],[Trimestre 1]:[Trimestre 4]])</f>
        <v>1</v>
      </c>
    </row>
    <row r="46" spans="2:8" x14ac:dyDescent="0.25">
      <c r="B46" s="2" t="s">
        <v>15</v>
      </c>
      <c r="C46" s="2" t="s">
        <v>48</v>
      </c>
      <c r="D46" s="3">
        <v>1</v>
      </c>
      <c r="E46" s="3">
        <v>1</v>
      </c>
      <c r="F46" s="3">
        <v>1</v>
      </c>
      <c r="G46" s="3">
        <v>1</v>
      </c>
      <c r="H46" s="11">
        <f>AVERAGE(Tabla134[[#This Row],[Trimestre 1]:[Trimestre 4]])</f>
        <v>1</v>
      </c>
    </row>
    <row r="47" spans="2:8" x14ac:dyDescent="0.25">
      <c r="B47" s="2" t="s">
        <v>15</v>
      </c>
      <c r="C47" s="2" t="s">
        <v>49</v>
      </c>
      <c r="D47" s="3">
        <v>1</v>
      </c>
      <c r="E47" s="3">
        <v>1</v>
      </c>
      <c r="F47" s="3">
        <v>1</v>
      </c>
      <c r="G47" s="3">
        <v>1</v>
      </c>
      <c r="H47" s="11">
        <f>AVERAGE(Tabla134[[#This Row],[Trimestre 1]:[Trimestre 4]])</f>
        <v>1</v>
      </c>
    </row>
    <row r="48" spans="2:8" x14ac:dyDescent="0.25">
      <c r="B48" s="2" t="s">
        <v>15</v>
      </c>
      <c r="C48" s="2" t="s">
        <v>50</v>
      </c>
      <c r="D48" s="3">
        <v>1</v>
      </c>
      <c r="E48" s="3">
        <v>1</v>
      </c>
      <c r="F48" s="3">
        <v>1</v>
      </c>
      <c r="G48" s="3">
        <v>1</v>
      </c>
      <c r="H48" s="11">
        <f>AVERAGE(Tabla134[[#This Row],[Trimestre 1]:[Trimestre 4]])</f>
        <v>1</v>
      </c>
    </row>
    <row r="49" spans="2:8" x14ac:dyDescent="0.25">
      <c r="B49" s="2" t="s">
        <v>15</v>
      </c>
      <c r="C49" s="2" t="s">
        <v>51</v>
      </c>
      <c r="D49" s="3">
        <v>0.22</v>
      </c>
      <c r="E49" s="3">
        <v>0.39900000000000002</v>
      </c>
      <c r="F49" s="3">
        <v>0.93899999999999995</v>
      </c>
      <c r="G49" s="3">
        <v>0.53100000000000003</v>
      </c>
      <c r="H49" s="11">
        <f>AVERAGE(Tabla134[[#This Row],[Trimestre 1]:[Trimestre 4]])</f>
        <v>0.52224999999999999</v>
      </c>
    </row>
    <row r="50" spans="2:8" x14ac:dyDescent="0.25">
      <c r="B50" s="2" t="s">
        <v>15</v>
      </c>
      <c r="C50" s="2" t="s">
        <v>52</v>
      </c>
      <c r="D50" s="3">
        <v>1</v>
      </c>
      <c r="E50" s="3">
        <v>1</v>
      </c>
      <c r="F50" s="3">
        <v>1</v>
      </c>
      <c r="G50" s="3">
        <v>1</v>
      </c>
      <c r="H50" s="11">
        <f>AVERAGE(Tabla134[[#This Row],[Trimestre 1]:[Trimestre 4]])</f>
        <v>1</v>
      </c>
    </row>
    <row r="51" spans="2:8" x14ac:dyDescent="0.25">
      <c r="B51" s="2" t="s">
        <v>15</v>
      </c>
      <c r="C51" s="2" t="s">
        <v>53</v>
      </c>
      <c r="D51" s="3">
        <v>1</v>
      </c>
      <c r="E51" s="3">
        <v>1</v>
      </c>
      <c r="F51" s="3">
        <v>1</v>
      </c>
      <c r="G51" s="3">
        <v>1</v>
      </c>
      <c r="H51" s="11">
        <f>AVERAGE(Tabla134[[#This Row],[Trimestre 1]:[Trimestre 4]])</f>
        <v>1</v>
      </c>
    </row>
    <row r="52" spans="2:8" x14ac:dyDescent="0.25">
      <c r="B52" s="2" t="s">
        <v>15</v>
      </c>
      <c r="C52" s="2" t="s">
        <v>54</v>
      </c>
      <c r="D52" s="3">
        <v>0.89</v>
      </c>
      <c r="E52" s="3">
        <v>1</v>
      </c>
      <c r="F52" s="3">
        <v>1</v>
      </c>
      <c r="G52" s="3">
        <v>0.90400000000000003</v>
      </c>
      <c r="H52" s="11">
        <f>AVERAGE(Tabla134[[#This Row],[Trimestre 1]:[Trimestre 4]])</f>
        <v>0.94850000000000001</v>
      </c>
    </row>
    <row r="53" spans="2:8" x14ac:dyDescent="0.25">
      <c r="B53" s="2" t="s">
        <v>15</v>
      </c>
      <c r="C53" s="2" t="s">
        <v>55</v>
      </c>
      <c r="D53" s="3">
        <v>1</v>
      </c>
      <c r="E53" s="3">
        <v>1</v>
      </c>
      <c r="F53" s="3">
        <v>1</v>
      </c>
      <c r="G53" s="3">
        <v>1</v>
      </c>
      <c r="H53" s="11">
        <f>AVERAGE(Tabla134[[#This Row],[Trimestre 1]:[Trimestre 4]])</f>
        <v>1</v>
      </c>
    </row>
    <row r="54" spans="2:8" x14ac:dyDescent="0.25">
      <c r="B54" s="2" t="s">
        <v>15</v>
      </c>
      <c r="C54" s="2" t="s">
        <v>56</v>
      </c>
      <c r="D54" s="3">
        <v>1</v>
      </c>
      <c r="E54" s="3">
        <v>1</v>
      </c>
      <c r="F54" s="3">
        <v>1</v>
      </c>
      <c r="G54" s="3">
        <v>1</v>
      </c>
      <c r="H54" s="11">
        <f>AVERAGE(Tabla134[[#This Row],[Trimestre 1]:[Trimestre 4]])</f>
        <v>1</v>
      </c>
    </row>
    <row r="55" spans="2:8" x14ac:dyDescent="0.25">
      <c r="B55" s="2" t="s">
        <v>15</v>
      </c>
      <c r="C55" s="2" t="s">
        <v>57</v>
      </c>
      <c r="D55" s="3">
        <v>1</v>
      </c>
      <c r="E55" s="3">
        <v>1</v>
      </c>
      <c r="F55" s="3">
        <v>1</v>
      </c>
      <c r="G55" s="3">
        <v>1</v>
      </c>
      <c r="H55" s="11">
        <f>AVERAGE(Tabla134[[#This Row],[Trimestre 1]:[Trimestre 4]])</f>
        <v>1</v>
      </c>
    </row>
    <row r="56" spans="2:8" x14ac:dyDescent="0.25">
      <c r="B56" s="2" t="s">
        <v>15</v>
      </c>
      <c r="C56" s="2" t="s">
        <v>58</v>
      </c>
      <c r="D56" s="3">
        <v>1</v>
      </c>
      <c r="E56" s="3">
        <v>1</v>
      </c>
      <c r="F56" s="3">
        <v>1</v>
      </c>
      <c r="G56" s="3">
        <v>1</v>
      </c>
      <c r="H56" s="11">
        <f>AVERAGE(Tabla134[[#This Row],[Trimestre 1]:[Trimestre 4]])</f>
        <v>1</v>
      </c>
    </row>
    <row r="57" spans="2:8" x14ac:dyDescent="0.25">
      <c r="B57" s="2" t="s">
        <v>15</v>
      </c>
      <c r="C57" s="2" t="s">
        <v>59</v>
      </c>
      <c r="D57" s="3">
        <v>0.5</v>
      </c>
      <c r="E57" s="3">
        <v>0.29799999999999999</v>
      </c>
      <c r="F57" s="3">
        <v>0.55300000000000005</v>
      </c>
      <c r="G57" s="3">
        <v>0.72799999999999998</v>
      </c>
      <c r="H57" s="11">
        <f>AVERAGE(Tabla134[[#This Row],[Trimestre 1]:[Trimestre 4]])</f>
        <v>0.51974999999999993</v>
      </c>
    </row>
    <row r="58" spans="2:8" x14ac:dyDescent="0.25">
      <c r="B58" s="2" t="s">
        <v>15</v>
      </c>
      <c r="C58" s="2" t="s">
        <v>60</v>
      </c>
      <c r="D58" s="3">
        <v>1</v>
      </c>
      <c r="E58" s="3">
        <v>1</v>
      </c>
      <c r="F58" s="3">
        <v>1</v>
      </c>
      <c r="G58" s="3">
        <v>1</v>
      </c>
      <c r="H58" s="11">
        <f>AVERAGE(Tabla134[[#This Row],[Trimestre 1]:[Trimestre 4]])</f>
        <v>1</v>
      </c>
    </row>
    <row r="59" spans="2:8" x14ac:dyDescent="0.25">
      <c r="B59" s="2" t="s">
        <v>15</v>
      </c>
      <c r="C59" s="2" t="s">
        <v>61</v>
      </c>
      <c r="D59" s="3">
        <v>1</v>
      </c>
      <c r="E59" s="3">
        <v>1</v>
      </c>
      <c r="F59" s="3">
        <v>1</v>
      </c>
      <c r="G59" s="3">
        <v>1</v>
      </c>
      <c r="H59" s="11">
        <f>AVERAGE(Tabla134[[#This Row],[Trimestre 1]:[Trimestre 4]])</f>
        <v>1</v>
      </c>
    </row>
    <row r="60" spans="2:8" x14ac:dyDescent="0.25">
      <c r="B60" s="2" t="s">
        <v>62</v>
      </c>
      <c r="C60" s="2" t="s">
        <v>63</v>
      </c>
      <c r="D60" s="3">
        <v>1</v>
      </c>
      <c r="E60" s="3">
        <v>1</v>
      </c>
      <c r="F60" s="3">
        <v>1</v>
      </c>
      <c r="G60" s="3">
        <v>1</v>
      </c>
      <c r="H60" s="11">
        <f>AVERAGE(Tabla134[[#This Row],[Trimestre 1]:[Trimestre 4]])</f>
        <v>1</v>
      </c>
    </row>
    <row r="61" spans="2:8" x14ac:dyDescent="0.25">
      <c r="B61" s="2" t="s">
        <v>62</v>
      </c>
      <c r="C61" s="2" t="s">
        <v>64</v>
      </c>
      <c r="D61" s="3">
        <v>1</v>
      </c>
      <c r="E61" s="3">
        <v>1</v>
      </c>
      <c r="F61" s="3">
        <v>1</v>
      </c>
      <c r="G61" s="3">
        <v>1</v>
      </c>
      <c r="H61" s="11">
        <f>AVERAGE(Tabla134[[#This Row],[Trimestre 1]:[Trimestre 4]])</f>
        <v>1</v>
      </c>
    </row>
    <row r="62" spans="2:8" x14ac:dyDescent="0.25">
      <c r="B62" s="2" t="s">
        <v>62</v>
      </c>
      <c r="C62" s="2" t="s">
        <v>65</v>
      </c>
      <c r="D62" s="3">
        <v>1</v>
      </c>
      <c r="E62" s="3">
        <v>1</v>
      </c>
      <c r="F62" s="3">
        <v>1</v>
      </c>
      <c r="G62" s="3">
        <v>1</v>
      </c>
      <c r="H62" s="11">
        <f>AVERAGE(Tabla134[[#This Row],[Trimestre 1]:[Trimestre 4]])</f>
        <v>1</v>
      </c>
    </row>
    <row r="63" spans="2:8" x14ac:dyDescent="0.25">
      <c r="B63" s="2" t="s">
        <v>66</v>
      </c>
      <c r="C63" s="2" t="s">
        <v>69</v>
      </c>
      <c r="D63" s="3">
        <v>1</v>
      </c>
      <c r="E63" s="3">
        <v>1</v>
      </c>
      <c r="F63" s="3">
        <v>1</v>
      </c>
      <c r="G63" s="3">
        <v>1</v>
      </c>
      <c r="H63" s="11">
        <f>AVERAGE(Tabla134[[#This Row],[Trimestre 1]:[Trimestre 4]])</f>
        <v>1</v>
      </c>
    </row>
    <row r="64" spans="2:8" x14ac:dyDescent="0.25">
      <c r="B64" s="2" t="s">
        <v>70</v>
      </c>
      <c r="C64" s="2" t="s">
        <v>71</v>
      </c>
      <c r="D64" s="3">
        <v>1</v>
      </c>
      <c r="E64" s="3">
        <v>1</v>
      </c>
      <c r="F64" s="3">
        <v>1</v>
      </c>
      <c r="G64" s="3">
        <v>1</v>
      </c>
      <c r="H64" s="11">
        <f>AVERAGE(Tabla134[[#This Row],[Trimestre 1]:[Trimestre 4]])</f>
        <v>1</v>
      </c>
    </row>
    <row r="65" spans="2:8" x14ac:dyDescent="0.25">
      <c r="B65" s="2" t="s">
        <v>70</v>
      </c>
      <c r="C65" s="2" t="s">
        <v>72</v>
      </c>
      <c r="D65" s="3">
        <v>1</v>
      </c>
      <c r="E65" s="3">
        <v>1</v>
      </c>
      <c r="F65" s="3">
        <v>1</v>
      </c>
      <c r="G65" s="3">
        <v>1</v>
      </c>
      <c r="H65" s="11">
        <f>AVERAGE(Tabla134[[#This Row],[Trimestre 1]:[Trimestre 4]])</f>
        <v>1</v>
      </c>
    </row>
    <row r="66" spans="2:8" x14ac:dyDescent="0.25">
      <c r="B66" s="2" t="s">
        <v>70</v>
      </c>
      <c r="C66" s="2" t="s">
        <v>73</v>
      </c>
      <c r="D66" s="3">
        <v>1</v>
      </c>
      <c r="E66" s="3">
        <v>1</v>
      </c>
      <c r="F66" s="3">
        <v>1</v>
      </c>
      <c r="G66" s="3">
        <v>1</v>
      </c>
      <c r="H66" s="11">
        <f>AVERAGE(Tabla134[[#This Row],[Trimestre 1]:[Trimestre 4]])</f>
        <v>1</v>
      </c>
    </row>
    <row r="67" spans="2:8" x14ac:dyDescent="0.25">
      <c r="B67" s="2" t="s">
        <v>70</v>
      </c>
      <c r="C67" s="2" t="s">
        <v>74</v>
      </c>
      <c r="D67" s="3">
        <v>1</v>
      </c>
      <c r="E67" s="3">
        <v>1</v>
      </c>
      <c r="F67" s="3">
        <v>1</v>
      </c>
      <c r="G67" s="3">
        <v>1</v>
      </c>
      <c r="H67" s="11">
        <f>AVERAGE(Tabla134[[#This Row],[Trimestre 1]:[Trimestre 4]])</f>
        <v>1</v>
      </c>
    </row>
    <row r="68" spans="2:8" x14ac:dyDescent="0.25">
      <c r="B68" s="2" t="s">
        <v>70</v>
      </c>
      <c r="C68" s="2" t="s">
        <v>75</v>
      </c>
      <c r="D68" s="3">
        <v>1</v>
      </c>
      <c r="E68" s="3">
        <v>1</v>
      </c>
      <c r="F68" s="3">
        <v>1</v>
      </c>
      <c r="G68" s="3">
        <v>1</v>
      </c>
      <c r="H68" s="11">
        <f>AVERAGE(Tabla134[[#This Row],[Trimestre 1]:[Trimestre 4]])</f>
        <v>1</v>
      </c>
    </row>
    <row r="69" spans="2:8" x14ac:dyDescent="0.25">
      <c r="B69" s="2" t="s">
        <v>70</v>
      </c>
      <c r="C69" s="2" t="s">
        <v>77</v>
      </c>
      <c r="D69" s="3">
        <v>1</v>
      </c>
      <c r="E69" s="3">
        <v>1</v>
      </c>
      <c r="F69" s="3">
        <v>1</v>
      </c>
      <c r="G69" s="3">
        <v>1</v>
      </c>
      <c r="H69" s="11">
        <f>AVERAGE(Tabla134[[#This Row],[Trimestre 1]:[Trimestre 4]])</f>
        <v>1</v>
      </c>
    </row>
    <row r="70" spans="2:8" x14ac:dyDescent="0.25">
      <c r="B70" s="2" t="s">
        <v>70</v>
      </c>
      <c r="C70" s="2" t="s">
        <v>78</v>
      </c>
      <c r="D70" s="3">
        <v>1</v>
      </c>
      <c r="E70" s="3">
        <v>1</v>
      </c>
      <c r="F70" s="3">
        <v>1</v>
      </c>
      <c r="G70" s="3">
        <v>1</v>
      </c>
      <c r="H70" s="11">
        <f>AVERAGE(Tabla134[[#This Row],[Trimestre 1]:[Trimestre 4]])</f>
        <v>1</v>
      </c>
    </row>
    <row r="71" spans="2:8" x14ac:dyDescent="0.25">
      <c r="B71" s="2" t="s">
        <v>79</v>
      </c>
      <c r="C71" s="2" t="s">
        <v>80</v>
      </c>
      <c r="D71" s="3">
        <v>1</v>
      </c>
      <c r="E71" s="3">
        <v>1</v>
      </c>
      <c r="F71" s="3">
        <v>1</v>
      </c>
      <c r="G71" s="3">
        <v>1</v>
      </c>
      <c r="H71" s="11">
        <f>AVERAGE(Tabla134[[#This Row],[Trimestre 1]:[Trimestre 4]])</f>
        <v>1</v>
      </c>
    </row>
    <row r="72" spans="2:8" x14ac:dyDescent="0.25">
      <c r="B72" s="2" t="s">
        <v>79</v>
      </c>
      <c r="C72" s="2" t="s">
        <v>81</v>
      </c>
      <c r="D72" s="3">
        <v>1</v>
      </c>
      <c r="E72" s="3">
        <v>1</v>
      </c>
      <c r="F72" s="3">
        <v>1</v>
      </c>
      <c r="G72" s="3">
        <v>1</v>
      </c>
      <c r="H72" s="11">
        <f>AVERAGE(Tabla134[[#This Row],[Trimestre 1]:[Trimestre 4]])</f>
        <v>1</v>
      </c>
    </row>
    <row r="73" spans="2:8" x14ac:dyDescent="0.25">
      <c r="B73" s="2" t="s">
        <v>79</v>
      </c>
      <c r="C73" s="2" t="s">
        <v>82</v>
      </c>
      <c r="D73" s="3">
        <v>1</v>
      </c>
      <c r="E73" s="3">
        <v>1</v>
      </c>
      <c r="F73" s="3">
        <v>1</v>
      </c>
      <c r="G73" s="3">
        <v>1</v>
      </c>
      <c r="H73" s="11">
        <f>AVERAGE(Tabla134[[#This Row],[Trimestre 1]:[Trimestre 4]])</f>
        <v>1</v>
      </c>
    </row>
    <row r="74" spans="2:8" x14ac:dyDescent="0.25">
      <c r="B74" s="2" t="s">
        <v>79</v>
      </c>
      <c r="C74" s="2" t="s">
        <v>83</v>
      </c>
      <c r="D74" s="3">
        <v>1</v>
      </c>
      <c r="E74" s="3">
        <v>1</v>
      </c>
      <c r="F74" s="3">
        <v>1</v>
      </c>
      <c r="G74" s="3">
        <v>1</v>
      </c>
      <c r="H74" s="11">
        <f>AVERAGE(Tabla134[[#This Row],[Trimestre 1]:[Trimestre 4]])</f>
        <v>1</v>
      </c>
    </row>
    <row r="75" spans="2:8" x14ac:dyDescent="0.25">
      <c r="B75" s="2" t="s">
        <v>84</v>
      </c>
      <c r="C75" s="2" t="s">
        <v>85</v>
      </c>
      <c r="D75" s="3">
        <v>1</v>
      </c>
      <c r="E75" s="3">
        <v>1</v>
      </c>
      <c r="F75" s="3">
        <v>1</v>
      </c>
      <c r="G75" s="3">
        <v>1</v>
      </c>
      <c r="H75" s="11">
        <f>AVERAGE(Tabla134[[#This Row],[Trimestre 1]:[Trimestre 4]])</f>
        <v>1</v>
      </c>
    </row>
    <row r="76" spans="2:8" ht="17.25" x14ac:dyDescent="0.3">
      <c r="B76" s="13" t="s">
        <v>86</v>
      </c>
      <c r="C76" s="8">
        <f>AVERAGE(D76:G76)</f>
        <v>0.98483680555555553</v>
      </c>
      <c r="D76" s="6">
        <f>SUBTOTAL(101,Tabla134[Trimestre 1])</f>
        <v>0.97763888888888895</v>
      </c>
      <c r="E76" s="6">
        <f>SUBTOTAL(101,Tabla134[Trimestre 2])</f>
        <v>0.98190277777777779</v>
      </c>
      <c r="F76" s="6">
        <f>SUBTOTAL(101,Tabla134[Trimestre 3])</f>
        <v>0.9929444444444443</v>
      </c>
      <c r="G76" s="6">
        <f>SUBTOTAL(101,Tabla134[Trimestre 4])</f>
        <v>0.98686111111111119</v>
      </c>
      <c r="H76" s="12"/>
    </row>
  </sheetData>
  <phoneticPr fontId="2" type="noConversion"/>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3" id="{D97CBAC9-603C-4AA3-A35C-024321ADEE2F}">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D4:H75</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0226-47BE-4225-B4AE-EC9D271DFF64}">
  <sheetPr>
    <tabColor rgb="FF00B050"/>
    <pageSetUpPr autoPageBreaks="0"/>
  </sheetPr>
  <dimension ref="B3:H76"/>
  <sheetViews>
    <sheetView showGridLines="0" showRowColHeaders="0" topLeftCell="A40" zoomScaleNormal="100" workbookViewId="0">
      <selection activeCell="J50" sqref="J50"/>
    </sheetView>
  </sheetViews>
  <sheetFormatPr defaultColWidth="10.7109375" defaultRowHeight="15" x14ac:dyDescent="0.25"/>
  <cols>
    <col min="2" max="2" width="16.42578125" bestFit="1" customWidth="1"/>
    <col min="3" max="3" width="27.85546875" bestFit="1" customWidth="1"/>
    <col min="4" max="7" width="11.7109375" customWidth="1"/>
  </cols>
  <sheetData>
    <row r="3" spans="2:8" x14ac:dyDescent="0.25">
      <c r="B3" s="2" t="s">
        <v>0</v>
      </c>
      <c r="C3" s="2" t="s">
        <v>1</v>
      </c>
      <c r="D3" s="4" t="s">
        <v>90</v>
      </c>
      <c r="E3" s="4" t="s">
        <v>91</v>
      </c>
      <c r="F3" s="4" t="s">
        <v>88</v>
      </c>
      <c r="G3" s="4" t="s">
        <v>89</v>
      </c>
      <c r="H3" s="4" t="s">
        <v>2</v>
      </c>
    </row>
    <row r="4" spans="2:8" x14ac:dyDescent="0.25">
      <c r="B4" s="2" t="s">
        <v>3</v>
      </c>
      <c r="C4" s="2" t="s">
        <v>4</v>
      </c>
      <c r="D4" s="3">
        <v>1</v>
      </c>
      <c r="E4" s="3">
        <v>1</v>
      </c>
      <c r="F4" s="3">
        <v>1</v>
      </c>
      <c r="G4" s="3">
        <v>1</v>
      </c>
      <c r="H4" s="3">
        <f>AVERAGE(Tabla13[[#This Row],[Trimestre 1]:[Trimestre 4]])</f>
        <v>1</v>
      </c>
    </row>
    <row r="5" spans="2:8" x14ac:dyDescent="0.25">
      <c r="B5" s="2" t="s">
        <v>3</v>
      </c>
      <c r="C5" s="2" t="s">
        <v>5</v>
      </c>
      <c r="D5" s="3">
        <v>1</v>
      </c>
      <c r="E5" s="3">
        <v>1</v>
      </c>
      <c r="F5" s="3">
        <v>1</v>
      </c>
      <c r="G5" s="3">
        <v>1</v>
      </c>
      <c r="H5" s="3">
        <f>AVERAGE(Tabla13[[#This Row],[Trimestre 1]:[Trimestre 4]])</f>
        <v>1</v>
      </c>
    </row>
    <row r="6" spans="2:8" x14ac:dyDescent="0.25">
      <c r="B6" s="2" t="s">
        <v>3</v>
      </c>
      <c r="C6" s="2" t="s">
        <v>6</v>
      </c>
      <c r="D6" s="3">
        <v>1</v>
      </c>
      <c r="E6" s="3">
        <v>1</v>
      </c>
      <c r="F6" s="3">
        <v>1</v>
      </c>
      <c r="G6" s="3">
        <v>1</v>
      </c>
      <c r="H6" s="3">
        <f>AVERAGE(Tabla13[[#This Row],[Trimestre 1]:[Trimestre 4]])</f>
        <v>1</v>
      </c>
    </row>
    <row r="7" spans="2:8" x14ac:dyDescent="0.25">
      <c r="B7" s="2" t="s">
        <v>7</v>
      </c>
      <c r="C7" s="2" t="s">
        <v>8</v>
      </c>
      <c r="D7" s="3">
        <v>1</v>
      </c>
      <c r="E7" s="3">
        <v>1</v>
      </c>
      <c r="F7" s="3">
        <v>1</v>
      </c>
      <c r="G7" s="3">
        <v>1</v>
      </c>
      <c r="H7" s="3">
        <f>AVERAGE(Tabla13[[#This Row],[Trimestre 1]:[Trimestre 4]])</f>
        <v>1</v>
      </c>
    </row>
    <row r="8" spans="2:8" x14ac:dyDescent="0.25">
      <c r="B8" s="2" t="s">
        <v>7</v>
      </c>
      <c r="C8" s="2" t="s">
        <v>9</v>
      </c>
      <c r="D8" s="3">
        <v>1</v>
      </c>
      <c r="E8" s="3">
        <v>1</v>
      </c>
      <c r="F8" s="3">
        <v>1</v>
      </c>
      <c r="G8" s="3">
        <v>1</v>
      </c>
      <c r="H8" s="3">
        <f>AVERAGE(Tabla13[[#This Row],[Trimestre 1]:[Trimestre 4]])</f>
        <v>1</v>
      </c>
    </row>
    <row r="9" spans="2:8" x14ac:dyDescent="0.25">
      <c r="B9" s="2" t="s">
        <v>7</v>
      </c>
      <c r="C9" s="2" t="s">
        <v>10</v>
      </c>
      <c r="D9" s="3">
        <v>1</v>
      </c>
      <c r="E9" s="3">
        <v>1</v>
      </c>
      <c r="F9" s="3">
        <v>1</v>
      </c>
      <c r="G9" s="3">
        <v>1</v>
      </c>
      <c r="H9" s="3">
        <f>AVERAGE(Tabla13[[#This Row],[Trimestre 1]:[Trimestre 4]])</f>
        <v>1</v>
      </c>
    </row>
    <row r="10" spans="2:8" x14ac:dyDescent="0.25">
      <c r="B10" s="2" t="s">
        <v>7</v>
      </c>
      <c r="C10" s="2" t="s">
        <v>11</v>
      </c>
      <c r="D10" s="3">
        <v>1</v>
      </c>
      <c r="E10" s="3">
        <v>1</v>
      </c>
      <c r="F10" s="3">
        <v>1</v>
      </c>
      <c r="G10" s="3">
        <v>1</v>
      </c>
      <c r="H10" s="3">
        <f>AVERAGE(Tabla13[[#This Row],[Trimestre 1]:[Trimestre 4]])</f>
        <v>1</v>
      </c>
    </row>
    <row r="11" spans="2:8" x14ac:dyDescent="0.25">
      <c r="B11" s="2" t="s">
        <v>7</v>
      </c>
      <c r="C11" s="2" t="s">
        <v>12</v>
      </c>
      <c r="D11" s="3">
        <v>1</v>
      </c>
      <c r="E11" s="3">
        <v>1</v>
      </c>
      <c r="F11" s="3">
        <v>1</v>
      </c>
      <c r="G11" s="3">
        <v>1</v>
      </c>
      <c r="H11" s="3">
        <f>AVERAGE(Tabla13[[#This Row],[Trimestre 1]:[Trimestre 4]])</f>
        <v>1</v>
      </c>
    </row>
    <row r="12" spans="2:8" x14ac:dyDescent="0.25">
      <c r="B12" s="2" t="s">
        <v>7</v>
      </c>
      <c r="C12" s="2" t="s">
        <v>13</v>
      </c>
      <c r="D12" s="3">
        <v>1</v>
      </c>
      <c r="E12" s="3">
        <v>1</v>
      </c>
      <c r="F12" s="3">
        <v>1</v>
      </c>
      <c r="G12" s="3">
        <v>1</v>
      </c>
      <c r="H12" s="3">
        <f>AVERAGE(Tabla13[[#This Row],[Trimestre 1]:[Trimestre 4]])</f>
        <v>1</v>
      </c>
    </row>
    <row r="13" spans="2:8" x14ac:dyDescent="0.25">
      <c r="B13" s="2" t="s">
        <v>7</v>
      </c>
      <c r="C13" s="2" t="s">
        <v>14</v>
      </c>
      <c r="D13" s="3">
        <v>1</v>
      </c>
      <c r="E13" s="3">
        <v>1</v>
      </c>
      <c r="F13" s="3">
        <v>1</v>
      </c>
      <c r="G13" s="3">
        <v>1</v>
      </c>
      <c r="H13" s="3">
        <f>AVERAGE(Tabla13[[#This Row],[Trimestre 1]:[Trimestre 4]])</f>
        <v>1</v>
      </c>
    </row>
    <row r="14" spans="2:8" x14ac:dyDescent="0.25">
      <c r="B14" s="2" t="s">
        <v>15</v>
      </c>
      <c r="C14" s="2" t="s">
        <v>16</v>
      </c>
      <c r="D14" s="3">
        <v>1</v>
      </c>
      <c r="E14" s="3">
        <v>1</v>
      </c>
      <c r="F14" s="3">
        <v>1</v>
      </c>
      <c r="G14" s="3">
        <v>1</v>
      </c>
      <c r="H14" s="3">
        <f>AVERAGE(Tabla13[[#This Row],[Trimestre 1]:[Trimestre 4]])</f>
        <v>1</v>
      </c>
    </row>
    <row r="15" spans="2:8" x14ac:dyDescent="0.25">
      <c r="B15" s="2" t="s">
        <v>15</v>
      </c>
      <c r="C15" s="2" t="s">
        <v>17</v>
      </c>
      <c r="D15" s="3">
        <v>1</v>
      </c>
      <c r="E15" s="3">
        <v>1</v>
      </c>
      <c r="F15" s="3">
        <v>1</v>
      </c>
      <c r="G15" s="3">
        <v>1</v>
      </c>
      <c r="H15" s="3">
        <f>AVERAGE(Tabla13[[#This Row],[Trimestre 1]:[Trimestre 4]])</f>
        <v>1</v>
      </c>
    </row>
    <row r="16" spans="2:8" x14ac:dyDescent="0.25">
      <c r="B16" s="2" t="s">
        <v>15</v>
      </c>
      <c r="C16" s="2" t="s">
        <v>18</v>
      </c>
      <c r="D16" s="3">
        <v>1</v>
      </c>
      <c r="E16" s="3">
        <v>1</v>
      </c>
      <c r="F16" s="3">
        <v>1</v>
      </c>
      <c r="G16" s="3">
        <v>1</v>
      </c>
      <c r="H16" s="3">
        <f>AVERAGE(Tabla13[[#This Row],[Trimestre 1]:[Trimestre 4]])</f>
        <v>1</v>
      </c>
    </row>
    <row r="17" spans="2:8" x14ac:dyDescent="0.25">
      <c r="B17" s="2" t="s">
        <v>15</v>
      </c>
      <c r="C17" s="2" t="s">
        <v>19</v>
      </c>
      <c r="D17" s="3">
        <v>1</v>
      </c>
      <c r="E17" s="3">
        <v>1</v>
      </c>
      <c r="F17" s="3">
        <v>1</v>
      </c>
      <c r="G17" s="3">
        <v>1</v>
      </c>
      <c r="H17" s="3">
        <f>AVERAGE(Tabla13[[#This Row],[Trimestre 1]:[Trimestre 4]])</f>
        <v>1</v>
      </c>
    </row>
    <row r="18" spans="2:8" x14ac:dyDescent="0.25">
      <c r="B18" s="2" t="s">
        <v>15</v>
      </c>
      <c r="C18" s="2" t="s">
        <v>20</v>
      </c>
      <c r="D18" s="3">
        <v>1</v>
      </c>
      <c r="E18" s="3">
        <v>0.98199999999999998</v>
      </c>
      <c r="F18" s="3">
        <v>0.89</v>
      </c>
      <c r="G18" s="3">
        <v>0.93</v>
      </c>
      <c r="H18" s="3">
        <f>AVERAGE(Tabla13[[#This Row],[Trimestre 1]:[Trimestre 4]])</f>
        <v>0.95050000000000001</v>
      </c>
    </row>
    <row r="19" spans="2:8" x14ac:dyDescent="0.25">
      <c r="B19" s="2" t="s">
        <v>15</v>
      </c>
      <c r="C19" s="2" t="s">
        <v>21</v>
      </c>
      <c r="D19" s="3">
        <v>1</v>
      </c>
      <c r="E19" s="3">
        <v>1</v>
      </c>
      <c r="F19" s="3">
        <v>1</v>
      </c>
      <c r="G19" s="3">
        <v>1</v>
      </c>
      <c r="H19" s="3">
        <f>AVERAGE(Tabla13[[#This Row],[Trimestre 1]:[Trimestre 4]])</f>
        <v>1</v>
      </c>
    </row>
    <row r="20" spans="2:8" x14ac:dyDescent="0.25">
      <c r="B20" s="2" t="s">
        <v>15</v>
      </c>
      <c r="C20" s="2" t="s">
        <v>22</v>
      </c>
      <c r="D20" s="3">
        <v>1</v>
      </c>
      <c r="E20" s="3">
        <v>1</v>
      </c>
      <c r="F20" s="3">
        <v>1</v>
      </c>
      <c r="G20" s="3">
        <v>1</v>
      </c>
      <c r="H20" s="3">
        <f>AVERAGE(Tabla13[[#This Row],[Trimestre 1]:[Trimestre 4]])</f>
        <v>1</v>
      </c>
    </row>
    <row r="21" spans="2:8" x14ac:dyDescent="0.25">
      <c r="B21" s="2" t="s">
        <v>15</v>
      </c>
      <c r="C21" s="2" t="s">
        <v>23</v>
      </c>
      <c r="D21" s="3">
        <v>1</v>
      </c>
      <c r="E21" s="3">
        <v>1</v>
      </c>
      <c r="F21" s="3">
        <v>1</v>
      </c>
      <c r="G21" s="3">
        <v>1</v>
      </c>
      <c r="H21" s="3">
        <f>AVERAGE(Tabla13[[#This Row],[Trimestre 1]:[Trimestre 4]])</f>
        <v>1</v>
      </c>
    </row>
    <row r="22" spans="2:8" x14ac:dyDescent="0.25">
      <c r="B22" s="2" t="s">
        <v>15</v>
      </c>
      <c r="C22" s="2" t="s">
        <v>24</v>
      </c>
      <c r="D22" s="3">
        <v>1</v>
      </c>
      <c r="E22" s="3">
        <v>1</v>
      </c>
      <c r="F22" s="3">
        <v>1</v>
      </c>
      <c r="G22" s="3">
        <v>1</v>
      </c>
      <c r="H22" s="3">
        <f>AVERAGE(Tabla13[[#This Row],[Trimestre 1]:[Trimestre 4]])</f>
        <v>1</v>
      </c>
    </row>
    <row r="23" spans="2:8" x14ac:dyDescent="0.25">
      <c r="B23" s="2" t="s">
        <v>15</v>
      </c>
      <c r="C23" s="2" t="s">
        <v>25</v>
      </c>
      <c r="D23" s="3">
        <v>1</v>
      </c>
      <c r="E23" s="3">
        <v>1</v>
      </c>
      <c r="F23" s="3">
        <v>1</v>
      </c>
      <c r="G23" s="3">
        <v>1</v>
      </c>
      <c r="H23" s="3">
        <f>AVERAGE(Tabla13[[#This Row],[Trimestre 1]:[Trimestre 4]])</f>
        <v>1</v>
      </c>
    </row>
    <row r="24" spans="2:8" x14ac:dyDescent="0.25">
      <c r="B24" s="2" t="s">
        <v>15</v>
      </c>
      <c r="C24" s="2" t="s">
        <v>26</v>
      </c>
      <c r="D24" s="3">
        <v>1</v>
      </c>
      <c r="E24" s="3">
        <v>1</v>
      </c>
      <c r="F24" s="3">
        <v>1</v>
      </c>
      <c r="G24" s="3">
        <v>1</v>
      </c>
      <c r="H24" s="3">
        <f>AVERAGE(Tabla13[[#This Row],[Trimestre 1]:[Trimestre 4]])</f>
        <v>1</v>
      </c>
    </row>
    <row r="25" spans="2:8" x14ac:dyDescent="0.25">
      <c r="B25" s="2" t="s">
        <v>15</v>
      </c>
      <c r="C25" s="2" t="s">
        <v>27</v>
      </c>
      <c r="D25" s="3">
        <v>1</v>
      </c>
      <c r="E25" s="3">
        <v>1</v>
      </c>
      <c r="F25" s="3">
        <v>1</v>
      </c>
      <c r="G25" s="3">
        <v>1</v>
      </c>
      <c r="H25" s="3">
        <f>AVERAGE(Tabla13[[#This Row],[Trimestre 1]:[Trimestre 4]])</f>
        <v>1</v>
      </c>
    </row>
    <row r="26" spans="2:8" x14ac:dyDescent="0.25">
      <c r="B26" s="2" t="s">
        <v>15</v>
      </c>
      <c r="C26" s="2" t="s">
        <v>28</v>
      </c>
      <c r="D26" s="3">
        <v>1</v>
      </c>
      <c r="E26" s="3">
        <v>1</v>
      </c>
      <c r="F26" s="3">
        <v>1</v>
      </c>
      <c r="G26" s="3">
        <v>1</v>
      </c>
      <c r="H26" s="3">
        <f>AVERAGE(Tabla13[[#This Row],[Trimestre 1]:[Trimestre 4]])</f>
        <v>1</v>
      </c>
    </row>
    <row r="27" spans="2:8" x14ac:dyDescent="0.25">
      <c r="B27" s="2" t="s">
        <v>15</v>
      </c>
      <c r="C27" s="2" t="s">
        <v>29</v>
      </c>
      <c r="D27" s="3">
        <v>1</v>
      </c>
      <c r="E27" s="3">
        <v>1</v>
      </c>
      <c r="F27" s="3">
        <v>1</v>
      </c>
      <c r="G27" s="3">
        <v>1</v>
      </c>
      <c r="H27" s="3">
        <f>AVERAGE(Tabla13[[#This Row],[Trimestre 1]:[Trimestre 4]])</f>
        <v>1</v>
      </c>
    </row>
    <row r="28" spans="2:8" x14ac:dyDescent="0.25">
      <c r="B28" s="2" t="s">
        <v>15</v>
      </c>
      <c r="C28" s="2" t="s">
        <v>30</v>
      </c>
      <c r="D28" s="3">
        <v>1</v>
      </c>
      <c r="E28" s="3">
        <v>1</v>
      </c>
      <c r="F28" s="3">
        <v>1</v>
      </c>
      <c r="G28" s="3">
        <v>1</v>
      </c>
      <c r="H28" s="3">
        <f>AVERAGE(Tabla13[[#This Row],[Trimestre 1]:[Trimestre 4]])</f>
        <v>1</v>
      </c>
    </row>
    <row r="29" spans="2:8" x14ac:dyDescent="0.25">
      <c r="B29" s="2" t="s">
        <v>15</v>
      </c>
      <c r="C29" s="2" t="s">
        <v>31</v>
      </c>
      <c r="D29" s="3">
        <v>0.99099999999999999</v>
      </c>
      <c r="E29" s="3">
        <v>0.96499999999999997</v>
      </c>
      <c r="F29" s="3">
        <v>0.78100000000000003</v>
      </c>
      <c r="G29" s="3">
        <v>0.85099999999999998</v>
      </c>
      <c r="H29" s="3">
        <f>AVERAGE(Tabla13[[#This Row],[Trimestre 1]:[Trimestre 4]])</f>
        <v>0.89700000000000002</v>
      </c>
    </row>
    <row r="30" spans="2:8" x14ac:dyDescent="0.25">
      <c r="B30" s="2" t="s">
        <v>15</v>
      </c>
      <c r="C30" s="2" t="s">
        <v>32</v>
      </c>
      <c r="D30" s="3">
        <v>1</v>
      </c>
      <c r="E30" s="3">
        <v>1</v>
      </c>
      <c r="F30" s="3">
        <v>1</v>
      </c>
      <c r="G30" s="3">
        <v>1</v>
      </c>
      <c r="H30" s="3">
        <f>AVERAGE(Tabla13[[#This Row],[Trimestre 1]:[Trimestre 4]])</f>
        <v>1</v>
      </c>
    </row>
    <row r="31" spans="2:8" x14ac:dyDescent="0.25">
      <c r="B31" s="2" t="s">
        <v>15</v>
      </c>
      <c r="C31" s="2" t="s">
        <v>33</v>
      </c>
      <c r="D31" s="3">
        <v>1</v>
      </c>
      <c r="E31" s="3">
        <v>1</v>
      </c>
      <c r="F31" s="3">
        <v>1</v>
      </c>
      <c r="G31" s="3">
        <v>1</v>
      </c>
      <c r="H31" s="3">
        <f>AVERAGE(Tabla13[[#This Row],[Trimestre 1]:[Trimestre 4]])</f>
        <v>1</v>
      </c>
    </row>
    <row r="32" spans="2:8" x14ac:dyDescent="0.25">
      <c r="B32" s="2" t="s">
        <v>15</v>
      </c>
      <c r="C32" s="2" t="s">
        <v>34</v>
      </c>
      <c r="D32" s="3">
        <v>1</v>
      </c>
      <c r="E32" s="3">
        <v>1</v>
      </c>
      <c r="F32" s="3">
        <v>1</v>
      </c>
      <c r="G32" s="3">
        <v>1</v>
      </c>
      <c r="H32" s="3">
        <f>AVERAGE(Tabla13[[#This Row],[Trimestre 1]:[Trimestre 4]])</f>
        <v>1</v>
      </c>
    </row>
    <row r="33" spans="2:8" x14ac:dyDescent="0.25">
      <c r="B33" s="2" t="s">
        <v>15</v>
      </c>
      <c r="C33" s="2" t="s">
        <v>35</v>
      </c>
      <c r="D33" s="3">
        <v>1</v>
      </c>
      <c r="E33" s="3">
        <v>1</v>
      </c>
      <c r="F33" s="3">
        <v>1</v>
      </c>
      <c r="G33" s="3">
        <v>1</v>
      </c>
      <c r="H33" s="3">
        <f>AVERAGE(Tabla13[[#This Row],[Trimestre 1]:[Trimestre 4]])</f>
        <v>1</v>
      </c>
    </row>
    <row r="34" spans="2:8" x14ac:dyDescent="0.25">
      <c r="B34" s="2" t="s">
        <v>15</v>
      </c>
      <c r="C34" s="2" t="s">
        <v>36</v>
      </c>
      <c r="D34" s="3">
        <v>1</v>
      </c>
      <c r="E34" s="3">
        <v>1</v>
      </c>
      <c r="F34" s="3">
        <v>1</v>
      </c>
      <c r="G34" s="3">
        <v>1</v>
      </c>
      <c r="H34" s="3">
        <f>AVERAGE(Tabla13[[#This Row],[Trimestre 1]:[Trimestre 4]])</f>
        <v>1</v>
      </c>
    </row>
    <row r="35" spans="2:8" x14ac:dyDescent="0.25">
      <c r="B35" s="2" t="s">
        <v>15</v>
      </c>
      <c r="C35" s="2" t="s">
        <v>37</v>
      </c>
      <c r="D35" s="3">
        <v>1</v>
      </c>
      <c r="E35" s="3">
        <v>1</v>
      </c>
      <c r="F35" s="3">
        <v>1</v>
      </c>
      <c r="G35" s="3">
        <v>1</v>
      </c>
      <c r="H35" s="3">
        <f>AVERAGE(Tabla13[[#This Row],[Trimestre 1]:[Trimestre 4]])</f>
        <v>1</v>
      </c>
    </row>
    <row r="36" spans="2:8" x14ac:dyDescent="0.25">
      <c r="B36" s="2" t="s">
        <v>15</v>
      </c>
      <c r="C36" s="2" t="s">
        <v>38</v>
      </c>
      <c r="D36" s="3">
        <v>1</v>
      </c>
      <c r="E36" s="3">
        <v>1</v>
      </c>
      <c r="F36" s="3">
        <v>1</v>
      </c>
      <c r="G36" s="3">
        <v>1</v>
      </c>
      <c r="H36" s="3">
        <f>AVERAGE(Tabla13[[#This Row],[Trimestre 1]:[Trimestre 4]])</f>
        <v>1</v>
      </c>
    </row>
    <row r="37" spans="2:8" x14ac:dyDescent="0.25">
      <c r="B37" s="2" t="s">
        <v>15</v>
      </c>
      <c r="C37" s="2" t="s">
        <v>39</v>
      </c>
      <c r="D37" s="3">
        <v>1</v>
      </c>
      <c r="E37" s="3">
        <v>1</v>
      </c>
      <c r="F37" s="3">
        <v>1</v>
      </c>
      <c r="G37" s="3">
        <v>1</v>
      </c>
      <c r="H37" s="3">
        <f>AVERAGE(Tabla13[[#This Row],[Trimestre 1]:[Trimestre 4]])</f>
        <v>1</v>
      </c>
    </row>
    <row r="38" spans="2:8" x14ac:dyDescent="0.25">
      <c r="B38" s="2" t="s">
        <v>15</v>
      </c>
      <c r="C38" s="2" t="s">
        <v>40</v>
      </c>
      <c r="D38" s="3">
        <v>1</v>
      </c>
      <c r="E38" s="3">
        <v>1</v>
      </c>
      <c r="F38" s="3">
        <v>1</v>
      </c>
      <c r="G38" s="3">
        <v>1</v>
      </c>
      <c r="H38" s="3">
        <f>AVERAGE(Tabla13[[#This Row],[Trimestre 1]:[Trimestre 4]])</f>
        <v>1</v>
      </c>
    </row>
    <row r="39" spans="2:8" x14ac:dyDescent="0.25">
      <c r="B39" s="2" t="s">
        <v>15</v>
      </c>
      <c r="C39" s="2" t="s">
        <v>41</v>
      </c>
      <c r="D39" s="3">
        <v>1</v>
      </c>
      <c r="E39" s="3">
        <v>1</v>
      </c>
      <c r="F39" s="3">
        <v>1</v>
      </c>
      <c r="G39" s="3">
        <v>1</v>
      </c>
      <c r="H39" s="3">
        <f>AVERAGE(Tabla13[[#This Row],[Trimestre 1]:[Trimestre 4]])</f>
        <v>1</v>
      </c>
    </row>
    <row r="40" spans="2:8" x14ac:dyDescent="0.25">
      <c r="B40" s="2" t="s">
        <v>15</v>
      </c>
      <c r="C40" s="2" t="s">
        <v>42</v>
      </c>
      <c r="D40" s="3">
        <v>1</v>
      </c>
      <c r="E40" s="3">
        <v>1</v>
      </c>
      <c r="F40" s="3">
        <v>1</v>
      </c>
      <c r="G40" s="3">
        <v>1</v>
      </c>
      <c r="H40" s="3">
        <f>AVERAGE(Tabla13[[#This Row],[Trimestre 1]:[Trimestre 4]])</f>
        <v>1</v>
      </c>
    </row>
    <row r="41" spans="2:8" x14ac:dyDescent="0.25">
      <c r="B41" s="2" t="s">
        <v>15</v>
      </c>
      <c r="C41" s="2" t="s">
        <v>43</v>
      </c>
      <c r="D41" s="3">
        <v>1</v>
      </c>
      <c r="E41" s="3">
        <v>1</v>
      </c>
      <c r="F41" s="3">
        <v>1</v>
      </c>
      <c r="G41" s="3">
        <v>1</v>
      </c>
      <c r="H41" s="3">
        <f>AVERAGE(Tabla13[[#This Row],[Trimestre 1]:[Trimestre 4]])</f>
        <v>1</v>
      </c>
    </row>
    <row r="42" spans="2:8" x14ac:dyDescent="0.25">
      <c r="B42" s="2" t="s">
        <v>15</v>
      </c>
      <c r="C42" s="2" t="s">
        <v>44</v>
      </c>
      <c r="D42" s="3">
        <v>1</v>
      </c>
      <c r="E42" s="3">
        <v>1</v>
      </c>
      <c r="F42" s="3">
        <v>1</v>
      </c>
      <c r="G42" s="3">
        <v>1</v>
      </c>
      <c r="H42" s="3">
        <f>AVERAGE(Tabla13[[#This Row],[Trimestre 1]:[Trimestre 4]])</f>
        <v>1</v>
      </c>
    </row>
    <row r="43" spans="2:8" x14ac:dyDescent="0.25">
      <c r="B43" s="2" t="s">
        <v>15</v>
      </c>
      <c r="C43" s="2" t="s">
        <v>45</v>
      </c>
      <c r="D43" s="3">
        <v>1</v>
      </c>
      <c r="E43" s="3">
        <v>1</v>
      </c>
      <c r="F43" s="3">
        <v>1</v>
      </c>
      <c r="G43" s="3">
        <v>1</v>
      </c>
      <c r="H43" s="3">
        <f>AVERAGE(Tabla13[[#This Row],[Trimestre 1]:[Trimestre 4]])</f>
        <v>1</v>
      </c>
    </row>
    <row r="44" spans="2:8" x14ac:dyDescent="0.25">
      <c r="B44" s="2" t="s">
        <v>15</v>
      </c>
      <c r="C44" s="2" t="s">
        <v>46</v>
      </c>
      <c r="D44" s="3">
        <v>1</v>
      </c>
      <c r="E44" s="3">
        <v>1</v>
      </c>
      <c r="F44" s="3">
        <v>1</v>
      </c>
      <c r="G44" s="3">
        <v>1</v>
      </c>
      <c r="H44" s="3">
        <f>AVERAGE(Tabla13[[#This Row],[Trimestre 1]:[Trimestre 4]])</f>
        <v>1</v>
      </c>
    </row>
    <row r="45" spans="2:8" x14ac:dyDescent="0.25">
      <c r="B45" s="2" t="s">
        <v>15</v>
      </c>
      <c r="C45" s="2" t="s">
        <v>47</v>
      </c>
      <c r="D45" s="3">
        <v>1</v>
      </c>
      <c r="E45" s="3">
        <v>1</v>
      </c>
      <c r="F45" s="3">
        <v>1</v>
      </c>
      <c r="G45" s="3">
        <v>1</v>
      </c>
      <c r="H45" s="3">
        <f>AVERAGE(Tabla13[[#This Row],[Trimestre 1]:[Trimestre 4]])</f>
        <v>1</v>
      </c>
    </row>
    <row r="46" spans="2:8" x14ac:dyDescent="0.25">
      <c r="B46" s="2" t="s">
        <v>15</v>
      </c>
      <c r="C46" s="2" t="s">
        <v>48</v>
      </c>
      <c r="D46" s="3">
        <v>1</v>
      </c>
      <c r="E46" s="3">
        <v>1</v>
      </c>
      <c r="F46" s="3">
        <v>0.98199999999999998</v>
      </c>
      <c r="G46" s="3">
        <v>0.95199999999999996</v>
      </c>
      <c r="H46" s="3">
        <f>AVERAGE(Tabla13[[#This Row],[Trimestre 1]:[Trimestre 4]])</f>
        <v>0.98350000000000004</v>
      </c>
    </row>
    <row r="47" spans="2:8" x14ac:dyDescent="0.25">
      <c r="B47" s="2" t="s">
        <v>15</v>
      </c>
      <c r="C47" s="2" t="s">
        <v>49</v>
      </c>
      <c r="D47" s="3">
        <v>1</v>
      </c>
      <c r="E47" s="3">
        <v>1</v>
      </c>
      <c r="F47" s="3">
        <v>1</v>
      </c>
      <c r="G47" s="3">
        <v>1</v>
      </c>
      <c r="H47" s="3">
        <f>AVERAGE(Tabla13[[#This Row],[Trimestre 1]:[Trimestre 4]])</f>
        <v>1</v>
      </c>
    </row>
    <row r="48" spans="2:8" x14ac:dyDescent="0.25">
      <c r="B48" s="2" t="s">
        <v>15</v>
      </c>
      <c r="C48" s="2" t="s">
        <v>50</v>
      </c>
      <c r="D48" s="3">
        <v>1</v>
      </c>
      <c r="E48" s="3">
        <v>1</v>
      </c>
      <c r="F48" s="3">
        <v>1</v>
      </c>
      <c r="G48" s="3">
        <v>1</v>
      </c>
      <c r="H48" s="3">
        <f>AVERAGE(Tabla13[[#This Row],[Trimestre 1]:[Trimestre 4]])</f>
        <v>1</v>
      </c>
    </row>
    <row r="49" spans="2:8" x14ac:dyDescent="0.25">
      <c r="B49" s="2" t="s">
        <v>15</v>
      </c>
      <c r="C49" s="2" t="s">
        <v>51</v>
      </c>
      <c r="D49" s="3">
        <v>1</v>
      </c>
      <c r="E49" s="3">
        <v>1</v>
      </c>
      <c r="F49" s="3">
        <v>1</v>
      </c>
      <c r="G49" s="3">
        <v>1</v>
      </c>
      <c r="H49" s="3">
        <f>AVERAGE(Tabla13[[#This Row],[Trimestre 1]:[Trimestre 4]])</f>
        <v>1</v>
      </c>
    </row>
    <row r="50" spans="2:8" x14ac:dyDescent="0.25">
      <c r="B50" s="2" t="s">
        <v>15</v>
      </c>
      <c r="C50" s="2" t="s">
        <v>52</v>
      </c>
      <c r="D50" s="3">
        <v>1</v>
      </c>
      <c r="E50" s="3">
        <v>1</v>
      </c>
      <c r="F50" s="3">
        <v>1</v>
      </c>
      <c r="G50" s="3">
        <v>1</v>
      </c>
      <c r="H50" s="3">
        <f>AVERAGE(Tabla13[[#This Row],[Trimestre 1]:[Trimestre 4]])</f>
        <v>1</v>
      </c>
    </row>
    <row r="51" spans="2:8" x14ac:dyDescent="0.25">
      <c r="B51" s="2" t="s">
        <v>15</v>
      </c>
      <c r="C51" s="2" t="s">
        <v>53</v>
      </c>
      <c r="D51" s="3">
        <v>1</v>
      </c>
      <c r="E51" s="3">
        <v>1</v>
      </c>
      <c r="F51" s="3">
        <v>1</v>
      </c>
      <c r="G51" s="3">
        <v>1</v>
      </c>
      <c r="H51" s="3">
        <f>AVERAGE(Tabla13[[#This Row],[Trimestre 1]:[Trimestre 4]])</f>
        <v>1</v>
      </c>
    </row>
    <row r="52" spans="2:8" x14ac:dyDescent="0.25">
      <c r="B52" s="2" t="s">
        <v>15</v>
      </c>
      <c r="C52" s="2" t="s">
        <v>54</v>
      </c>
      <c r="D52" s="3">
        <v>1</v>
      </c>
      <c r="E52" s="3">
        <v>0.95599999999999996</v>
      </c>
      <c r="F52" s="3">
        <v>0.97399999999999998</v>
      </c>
      <c r="G52" s="3">
        <v>0.97799999999999998</v>
      </c>
      <c r="H52" s="3">
        <f>AVERAGE(Tabla13[[#This Row],[Trimestre 1]:[Trimestre 4]])</f>
        <v>0.97699999999999987</v>
      </c>
    </row>
    <row r="53" spans="2:8" x14ac:dyDescent="0.25">
      <c r="B53" s="2" t="s">
        <v>15</v>
      </c>
      <c r="C53" s="2" t="s">
        <v>55</v>
      </c>
      <c r="D53" s="3">
        <v>1</v>
      </c>
      <c r="E53" s="3">
        <v>1</v>
      </c>
      <c r="F53" s="3">
        <v>1</v>
      </c>
      <c r="G53" s="3">
        <v>1</v>
      </c>
      <c r="H53" s="3">
        <f>AVERAGE(Tabla13[[#This Row],[Trimestre 1]:[Trimestre 4]])</f>
        <v>1</v>
      </c>
    </row>
    <row r="54" spans="2:8" x14ac:dyDescent="0.25">
      <c r="B54" s="2" t="s">
        <v>15</v>
      </c>
      <c r="C54" s="2" t="s">
        <v>56</v>
      </c>
      <c r="D54" s="3">
        <v>1</v>
      </c>
      <c r="E54" s="3">
        <v>1</v>
      </c>
      <c r="F54" s="3">
        <v>1</v>
      </c>
      <c r="G54" s="3">
        <v>1</v>
      </c>
      <c r="H54" s="3">
        <f>AVERAGE(Tabla13[[#This Row],[Trimestre 1]:[Trimestre 4]])</f>
        <v>1</v>
      </c>
    </row>
    <row r="55" spans="2:8" x14ac:dyDescent="0.25">
      <c r="B55" s="2" t="s">
        <v>15</v>
      </c>
      <c r="C55" s="2" t="s">
        <v>57</v>
      </c>
      <c r="D55" s="3">
        <v>1</v>
      </c>
      <c r="E55" s="3">
        <v>1</v>
      </c>
      <c r="F55" s="3">
        <v>1</v>
      </c>
      <c r="G55" s="3">
        <v>1</v>
      </c>
      <c r="H55" s="3">
        <f>AVERAGE(Tabla13[[#This Row],[Trimestre 1]:[Trimestre 4]])</f>
        <v>1</v>
      </c>
    </row>
    <row r="56" spans="2:8" x14ac:dyDescent="0.25">
      <c r="B56" s="2" t="s">
        <v>15</v>
      </c>
      <c r="C56" s="2" t="s">
        <v>58</v>
      </c>
      <c r="D56" s="3">
        <v>1</v>
      </c>
      <c r="E56" s="3">
        <v>1</v>
      </c>
      <c r="F56" s="3">
        <v>1</v>
      </c>
      <c r="G56" s="3">
        <v>1</v>
      </c>
      <c r="H56" s="3">
        <f>AVERAGE(Tabla13[[#This Row],[Trimestre 1]:[Trimestre 4]])</f>
        <v>1</v>
      </c>
    </row>
    <row r="57" spans="2:8" x14ac:dyDescent="0.25">
      <c r="B57" s="2" t="s">
        <v>15</v>
      </c>
      <c r="C57" s="2" t="s">
        <v>59</v>
      </c>
      <c r="D57" s="3">
        <v>0.91200000000000003</v>
      </c>
      <c r="E57" s="3">
        <v>0.877</v>
      </c>
      <c r="F57" s="3">
        <v>0.84199999999999997</v>
      </c>
      <c r="G57" s="3">
        <v>0.69699999999999995</v>
      </c>
      <c r="H57" s="3">
        <f>AVERAGE(Tabla13[[#This Row],[Trimestre 1]:[Trimestre 4]])</f>
        <v>0.83200000000000007</v>
      </c>
    </row>
    <row r="58" spans="2:8" x14ac:dyDescent="0.25">
      <c r="B58" s="2" t="s">
        <v>15</v>
      </c>
      <c r="C58" s="2" t="s">
        <v>60</v>
      </c>
      <c r="D58" s="3">
        <v>1</v>
      </c>
      <c r="E58" s="3">
        <v>1</v>
      </c>
      <c r="F58" s="3">
        <v>1</v>
      </c>
      <c r="G58" s="3">
        <v>1</v>
      </c>
      <c r="H58" s="3">
        <f>AVERAGE(Tabla13[[#This Row],[Trimestre 1]:[Trimestre 4]])</f>
        <v>1</v>
      </c>
    </row>
    <row r="59" spans="2:8" x14ac:dyDescent="0.25">
      <c r="B59" s="2" t="s">
        <v>15</v>
      </c>
      <c r="C59" s="2" t="s">
        <v>61</v>
      </c>
      <c r="D59" s="3">
        <v>1</v>
      </c>
      <c r="E59" s="3">
        <v>1</v>
      </c>
      <c r="F59" s="3">
        <v>1</v>
      </c>
      <c r="G59" s="3">
        <v>1</v>
      </c>
      <c r="H59" s="3">
        <f>AVERAGE(Tabla13[[#This Row],[Trimestre 1]:[Trimestre 4]])</f>
        <v>1</v>
      </c>
    </row>
    <row r="60" spans="2:8" x14ac:dyDescent="0.25">
      <c r="B60" s="2" t="s">
        <v>62</v>
      </c>
      <c r="C60" s="2" t="s">
        <v>63</v>
      </c>
      <c r="D60" s="3">
        <v>1</v>
      </c>
      <c r="E60" s="3">
        <v>1</v>
      </c>
      <c r="F60" s="3">
        <v>1</v>
      </c>
      <c r="G60" s="3">
        <v>1</v>
      </c>
      <c r="H60" s="3">
        <f>AVERAGE(Tabla13[[#This Row],[Trimestre 1]:[Trimestre 4]])</f>
        <v>1</v>
      </c>
    </row>
    <row r="61" spans="2:8" x14ac:dyDescent="0.25">
      <c r="B61" s="2" t="s">
        <v>62</v>
      </c>
      <c r="C61" s="2" t="s">
        <v>64</v>
      </c>
      <c r="D61" s="3">
        <v>1</v>
      </c>
      <c r="E61" s="3">
        <v>1</v>
      </c>
      <c r="F61" s="3">
        <v>1</v>
      </c>
      <c r="G61" s="3">
        <v>1</v>
      </c>
      <c r="H61" s="3">
        <f>AVERAGE(Tabla13[[#This Row],[Trimestre 1]:[Trimestre 4]])</f>
        <v>1</v>
      </c>
    </row>
    <row r="62" spans="2:8" x14ac:dyDescent="0.25">
      <c r="B62" s="2" t="s">
        <v>62</v>
      </c>
      <c r="C62" s="2" t="s">
        <v>65</v>
      </c>
      <c r="D62" s="3">
        <v>1</v>
      </c>
      <c r="E62" s="3">
        <v>1</v>
      </c>
      <c r="F62" s="3">
        <v>1</v>
      </c>
      <c r="G62" s="3">
        <v>1</v>
      </c>
      <c r="H62" s="3">
        <f>AVERAGE(Tabla13[[#This Row],[Trimestre 1]:[Trimestre 4]])</f>
        <v>1</v>
      </c>
    </row>
    <row r="63" spans="2:8" x14ac:dyDescent="0.25">
      <c r="B63" s="2" t="s">
        <v>66</v>
      </c>
      <c r="C63" s="2" t="s">
        <v>69</v>
      </c>
      <c r="D63" s="3">
        <v>1</v>
      </c>
      <c r="E63" s="3">
        <v>1</v>
      </c>
      <c r="F63" s="3">
        <v>1</v>
      </c>
      <c r="G63" s="3">
        <v>1</v>
      </c>
      <c r="H63" s="3">
        <f>AVERAGE(Tabla13[[#This Row],[Trimestre 1]:[Trimestre 4]])</f>
        <v>1</v>
      </c>
    </row>
    <row r="64" spans="2:8" x14ac:dyDescent="0.25">
      <c r="B64" s="2" t="s">
        <v>70</v>
      </c>
      <c r="C64" s="2" t="s">
        <v>71</v>
      </c>
      <c r="D64" s="3">
        <v>1</v>
      </c>
      <c r="E64" s="3">
        <v>1</v>
      </c>
      <c r="F64" s="3">
        <v>1</v>
      </c>
      <c r="G64" s="3">
        <v>1</v>
      </c>
      <c r="H64" s="3">
        <f>AVERAGE(Tabla13[[#This Row],[Trimestre 1]:[Trimestre 4]])</f>
        <v>1</v>
      </c>
    </row>
    <row r="65" spans="2:8" x14ac:dyDescent="0.25">
      <c r="B65" s="2" t="s">
        <v>70</v>
      </c>
      <c r="C65" s="2" t="s">
        <v>72</v>
      </c>
      <c r="D65" s="3">
        <v>1</v>
      </c>
      <c r="E65" s="3">
        <v>1</v>
      </c>
      <c r="F65" s="3">
        <v>1</v>
      </c>
      <c r="G65" s="3">
        <v>1</v>
      </c>
      <c r="H65" s="3">
        <f>AVERAGE(Tabla13[[#This Row],[Trimestre 1]:[Trimestre 4]])</f>
        <v>1</v>
      </c>
    </row>
    <row r="66" spans="2:8" x14ac:dyDescent="0.25">
      <c r="B66" s="2" t="s">
        <v>70</v>
      </c>
      <c r="C66" s="2" t="s">
        <v>73</v>
      </c>
      <c r="D66" s="3">
        <v>1</v>
      </c>
      <c r="E66" s="3">
        <v>1</v>
      </c>
      <c r="F66" s="3">
        <v>1</v>
      </c>
      <c r="G66" s="3">
        <v>1</v>
      </c>
      <c r="H66" s="3">
        <f>AVERAGE(Tabla13[[#This Row],[Trimestre 1]:[Trimestre 4]])</f>
        <v>1</v>
      </c>
    </row>
    <row r="67" spans="2:8" x14ac:dyDescent="0.25">
      <c r="B67" s="2" t="s">
        <v>70</v>
      </c>
      <c r="C67" s="2" t="s">
        <v>74</v>
      </c>
      <c r="D67" s="3">
        <v>1</v>
      </c>
      <c r="E67" s="3">
        <v>1</v>
      </c>
      <c r="F67" s="3">
        <v>1</v>
      </c>
      <c r="G67" s="3">
        <v>1</v>
      </c>
      <c r="H67" s="3">
        <f>AVERAGE(Tabla13[[#This Row],[Trimestre 1]:[Trimestre 4]])</f>
        <v>1</v>
      </c>
    </row>
    <row r="68" spans="2:8" x14ac:dyDescent="0.25">
      <c r="B68" s="2" t="s">
        <v>70</v>
      </c>
      <c r="C68" s="2" t="s">
        <v>75</v>
      </c>
      <c r="D68" s="3">
        <v>1</v>
      </c>
      <c r="E68" s="3">
        <v>1</v>
      </c>
      <c r="F68" s="3">
        <v>1</v>
      </c>
      <c r="G68" s="3">
        <v>1</v>
      </c>
      <c r="H68" s="3">
        <f>AVERAGE(Tabla13[[#This Row],[Trimestre 1]:[Trimestre 4]])</f>
        <v>1</v>
      </c>
    </row>
    <row r="69" spans="2:8" x14ac:dyDescent="0.25">
      <c r="B69" s="2" t="s">
        <v>70</v>
      </c>
      <c r="C69" s="2" t="s">
        <v>77</v>
      </c>
      <c r="D69" s="3">
        <v>1</v>
      </c>
      <c r="E69" s="3">
        <v>1</v>
      </c>
      <c r="F69" s="3">
        <v>1</v>
      </c>
      <c r="G69" s="3">
        <v>1</v>
      </c>
      <c r="H69" s="3">
        <f>AVERAGE(Tabla13[[#This Row],[Trimestre 1]:[Trimestre 4]])</f>
        <v>1</v>
      </c>
    </row>
    <row r="70" spans="2:8" x14ac:dyDescent="0.25">
      <c r="B70" s="2" t="s">
        <v>70</v>
      </c>
      <c r="C70" s="2" t="s">
        <v>78</v>
      </c>
      <c r="D70" s="3">
        <v>1</v>
      </c>
      <c r="E70" s="3">
        <v>1</v>
      </c>
      <c r="F70" s="3">
        <v>1</v>
      </c>
      <c r="G70" s="3">
        <v>1</v>
      </c>
      <c r="H70" s="3">
        <f>AVERAGE(Tabla13[[#This Row],[Trimestre 1]:[Trimestre 4]])</f>
        <v>1</v>
      </c>
    </row>
    <row r="71" spans="2:8" x14ac:dyDescent="0.25">
      <c r="B71" s="2" t="s">
        <v>79</v>
      </c>
      <c r="C71" s="2" t="s">
        <v>80</v>
      </c>
      <c r="D71" s="3">
        <v>1</v>
      </c>
      <c r="E71" s="3">
        <v>1</v>
      </c>
      <c r="F71" s="3">
        <v>1</v>
      </c>
      <c r="G71" s="3">
        <v>1</v>
      </c>
      <c r="H71" s="3">
        <f>AVERAGE(Tabla13[[#This Row],[Trimestre 1]:[Trimestre 4]])</f>
        <v>1</v>
      </c>
    </row>
    <row r="72" spans="2:8" x14ac:dyDescent="0.25">
      <c r="B72" s="2" t="s">
        <v>79</v>
      </c>
      <c r="C72" s="2" t="s">
        <v>81</v>
      </c>
      <c r="D72" s="3">
        <v>1</v>
      </c>
      <c r="E72" s="3">
        <v>1</v>
      </c>
      <c r="F72" s="3">
        <v>1</v>
      </c>
      <c r="G72" s="3">
        <v>1</v>
      </c>
      <c r="H72" s="3">
        <f>AVERAGE(Tabla13[[#This Row],[Trimestre 1]:[Trimestre 4]])</f>
        <v>1</v>
      </c>
    </row>
    <row r="73" spans="2:8" x14ac:dyDescent="0.25">
      <c r="B73" s="2" t="s">
        <v>79</v>
      </c>
      <c r="C73" s="2" t="s">
        <v>82</v>
      </c>
      <c r="D73" s="3">
        <v>1</v>
      </c>
      <c r="E73" s="3">
        <v>1</v>
      </c>
      <c r="F73" s="3">
        <v>1</v>
      </c>
      <c r="G73" s="3">
        <v>1</v>
      </c>
      <c r="H73" s="3">
        <f>AVERAGE(Tabla13[[#This Row],[Trimestre 1]:[Trimestre 4]])</f>
        <v>1</v>
      </c>
    </row>
    <row r="74" spans="2:8" x14ac:dyDescent="0.25">
      <c r="B74" s="2" t="s">
        <v>79</v>
      </c>
      <c r="C74" s="2" t="s">
        <v>83</v>
      </c>
      <c r="D74" s="3">
        <v>1</v>
      </c>
      <c r="E74" s="3">
        <v>1</v>
      </c>
      <c r="F74" s="3">
        <v>1</v>
      </c>
      <c r="G74" s="3">
        <v>1</v>
      </c>
      <c r="H74" s="3">
        <f>AVERAGE(Tabla13[[#This Row],[Trimestre 1]:[Trimestre 4]])</f>
        <v>1</v>
      </c>
    </row>
    <row r="75" spans="2:8" x14ac:dyDescent="0.25">
      <c r="B75" s="2" t="s">
        <v>84</v>
      </c>
      <c r="C75" s="2" t="s">
        <v>85</v>
      </c>
      <c r="D75" s="3">
        <v>1</v>
      </c>
      <c r="E75" s="3">
        <v>1</v>
      </c>
      <c r="F75" s="3">
        <v>1</v>
      </c>
      <c r="G75" s="3">
        <v>1</v>
      </c>
      <c r="H75" s="3">
        <f>AVERAGE(Tabla13[[#This Row],[Trimestre 1]:[Trimestre 4]])</f>
        <v>1</v>
      </c>
    </row>
    <row r="76" spans="2:8" ht="17.25" x14ac:dyDescent="0.3">
      <c r="B76" s="13" t="s">
        <v>86</v>
      </c>
      <c r="C76" s="16">
        <f>AVERAGE(D76:G76)</f>
        <v>0.99499999999999988</v>
      </c>
      <c r="D76" s="6">
        <f>SUBTOTAL(101,Tabla13[Trimestre 1])</f>
        <v>0.99865277777777761</v>
      </c>
      <c r="E76" s="6">
        <f>SUBTOTAL(101,Tabla13[Trimestre 2])</f>
        <v>0.99694444444444441</v>
      </c>
      <c r="F76" s="6">
        <f>SUBTOTAL(101,Tabla13[Trimestre 3])</f>
        <v>0.99262499999999987</v>
      </c>
      <c r="G76" s="6">
        <f>SUBTOTAL(101,Tabla13[Trimestre 4])</f>
        <v>0.99177777777777776</v>
      </c>
      <c r="H76" s="6"/>
    </row>
  </sheetData>
  <phoneticPr fontId="2" type="noConversion"/>
  <printOptions horizontalCentered="1" verticalCentered="1"/>
  <pageMargins left="0.70866141732283472" right="0.70866141732283472" top="0.74803149606299213" bottom="0.74803149606299213" header="0.31496062992125984" footer="0.31496062992125984"/>
  <pageSetup scale="57" orientation="portrait" r:id="rId1"/>
  <colBreaks count="1" manualBreakCount="1">
    <brk id="8" max="1048575" man="1"/>
  </col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2" id="{EF82B3AE-F4BB-484C-A794-74DCB75A0EA8}">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D4:H75</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9FB84-AD55-46EF-9656-0B174DA858B2}">
  <sheetPr>
    <tabColor rgb="FF00B0F0"/>
  </sheetPr>
  <dimension ref="B3:H75"/>
  <sheetViews>
    <sheetView showGridLines="0" zoomScale="115" zoomScaleNormal="115" workbookViewId="0">
      <selection activeCell="H10" sqref="H10"/>
    </sheetView>
  </sheetViews>
  <sheetFormatPr defaultColWidth="10.7109375" defaultRowHeight="15" x14ac:dyDescent="0.25"/>
  <cols>
    <col min="2" max="2" width="16.42578125" bestFit="1" customWidth="1"/>
    <col min="3" max="3" width="27.85546875" bestFit="1" customWidth="1"/>
    <col min="4" max="7" width="12.7109375" customWidth="1"/>
    <col min="8" max="8" width="12.7109375" style="5" customWidth="1"/>
  </cols>
  <sheetData>
    <row r="3" spans="2:8" x14ac:dyDescent="0.25">
      <c r="B3" s="2" t="s">
        <v>0</v>
      </c>
      <c r="C3" s="2" t="s">
        <v>1</v>
      </c>
      <c r="D3" s="2" t="s">
        <v>90</v>
      </c>
      <c r="E3" s="2" t="s">
        <v>91</v>
      </c>
      <c r="F3" s="2" t="s">
        <v>88</v>
      </c>
      <c r="G3" s="2" t="s">
        <v>89</v>
      </c>
      <c r="H3" s="4" t="s">
        <v>2</v>
      </c>
    </row>
    <row r="4" spans="2:8" x14ac:dyDescent="0.25">
      <c r="B4" s="2" t="s">
        <v>3</v>
      </c>
      <c r="C4" s="2" t="s">
        <v>4</v>
      </c>
      <c r="D4" s="3">
        <v>1</v>
      </c>
      <c r="E4" s="1">
        <v>1</v>
      </c>
      <c r="F4" s="1">
        <v>1</v>
      </c>
      <c r="G4" s="1">
        <v>1</v>
      </c>
      <c r="H4" s="3">
        <f>AVERAGE(Tabla1[[#This Row],[Trimestre 1]:[Trimestre 4]])</f>
        <v>1</v>
      </c>
    </row>
    <row r="5" spans="2:8" x14ac:dyDescent="0.25">
      <c r="B5" s="2" t="s">
        <v>3</v>
      </c>
      <c r="C5" s="2" t="s">
        <v>5</v>
      </c>
      <c r="D5" s="3">
        <v>1</v>
      </c>
      <c r="E5" s="1">
        <v>1</v>
      </c>
      <c r="F5" s="1">
        <v>1</v>
      </c>
      <c r="G5" s="1">
        <v>1</v>
      </c>
      <c r="H5" s="3">
        <f>AVERAGE(Tabla1[[#This Row],[Trimestre 1]:[Trimestre 4]])</f>
        <v>1</v>
      </c>
    </row>
    <row r="6" spans="2:8" x14ac:dyDescent="0.25">
      <c r="B6" s="2" t="s">
        <v>3</v>
      </c>
      <c r="C6" s="2" t="s">
        <v>6</v>
      </c>
      <c r="D6" s="3">
        <v>1</v>
      </c>
      <c r="E6" s="1">
        <v>1</v>
      </c>
      <c r="F6" s="1">
        <v>1</v>
      </c>
      <c r="G6" s="1">
        <v>1</v>
      </c>
      <c r="H6" s="3">
        <f>AVERAGE(Tabla1[[#This Row],[Trimestre 1]:[Trimestre 4]])</f>
        <v>1</v>
      </c>
    </row>
    <row r="7" spans="2:8" x14ac:dyDescent="0.25">
      <c r="B7" s="2" t="s">
        <v>7</v>
      </c>
      <c r="C7" s="2" t="s">
        <v>8</v>
      </c>
      <c r="D7" s="3">
        <v>1</v>
      </c>
      <c r="E7" s="1">
        <v>1</v>
      </c>
      <c r="F7" s="1">
        <v>1</v>
      </c>
      <c r="G7" s="1">
        <v>1</v>
      </c>
      <c r="H7" s="3">
        <f>AVERAGE(Tabla1[[#This Row],[Trimestre 1]:[Trimestre 4]])</f>
        <v>1</v>
      </c>
    </row>
    <row r="8" spans="2:8" x14ac:dyDescent="0.25">
      <c r="B8" s="2" t="s">
        <v>7</v>
      </c>
      <c r="C8" s="2" t="s">
        <v>9</v>
      </c>
      <c r="D8" s="3">
        <v>1</v>
      </c>
      <c r="E8" s="1">
        <v>1</v>
      </c>
      <c r="F8" s="1">
        <v>1</v>
      </c>
      <c r="G8" s="1">
        <v>1</v>
      </c>
      <c r="H8" s="3">
        <f>AVERAGE(Tabla1[[#This Row],[Trimestre 1]:[Trimestre 4]])</f>
        <v>1</v>
      </c>
    </row>
    <row r="9" spans="2:8" x14ac:dyDescent="0.25">
      <c r="B9" s="2" t="s">
        <v>7</v>
      </c>
      <c r="C9" s="2" t="s">
        <v>10</v>
      </c>
      <c r="D9" s="3">
        <v>1</v>
      </c>
      <c r="E9" s="1">
        <v>1</v>
      </c>
      <c r="F9" s="1">
        <v>1</v>
      </c>
      <c r="G9" s="1">
        <v>1</v>
      </c>
      <c r="H9" s="3">
        <f>AVERAGE(Tabla1[[#This Row],[Trimestre 1]:[Trimestre 4]])</f>
        <v>1</v>
      </c>
    </row>
    <row r="10" spans="2:8" x14ac:dyDescent="0.25">
      <c r="B10" s="2" t="s">
        <v>7</v>
      </c>
      <c r="C10" s="2" t="s">
        <v>11</v>
      </c>
      <c r="D10" s="3">
        <v>1</v>
      </c>
      <c r="E10" s="1">
        <v>1</v>
      </c>
      <c r="F10" s="1">
        <v>1</v>
      </c>
      <c r="G10" s="1">
        <v>1</v>
      </c>
      <c r="H10" s="3">
        <f>AVERAGE(Tabla1[[#This Row],[Trimestre 1]:[Trimestre 4]])</f>
        <v>1</v>
      </c>
    </row>
    <row r="11" spans="2:8" x14ac:dyDescent="0.25">
      <c r="B11" s="2" t="s">
        <v>7</v>
      </c>
      <c r="C11" s="2" t="s">
        <v>13</v>
      </c>
      <c r="D11" s="3">
        <v>1</v>
      </c>
      <c r="E11" s="1">
        <v>1</v>
      </c>
      <c r="F11" s="1">
        <v>1</v>
      </c>
      <c r="G11" s="1">
        <v>1</v>
      </c>
      <c r="H11" s="3">
        <f>AVERAGE(Tabla1[[#This Row],[Trimestre 1]:[Trimestre 4]])</f>
        <v>1</v>
      </c>
    </row>
    <row r="12" spans="2:8" x14ac:dyDescent="0.25">
      <c r="B12" s="2" t="s">
        <v>7</v>
      </c>
      <c r="C12" s="2" t="s">
        <v>12</v>
      </c>
      <c r="D12" s="3">
        <v>1</v>
      </c>
      <c r="E12" s="1">
        <v>1</v>
      </c>
      <c r="F12" s="1">
        <v>1</v>
      </c>
      <c r="G12" s="1">
        <v>1</v>
      </c>
      <c r="H12" s="3">
        <f>AVERAGE(Tabla1[[#This Row],[Trimestre 1]:[Trimestre 4]])</f>
        <v>1</v>
      </c>
    </row>
    <row r="13" spans="2:8" x14ac:dyDescent="0.25">
      <c r="B13" s="2" t="s">
        <v>7</v>
      </c>
      <c r="C13" s="2" t="s">
        <v>14</v>
      </c>
      <c r="D13" s="3">
        <v>1</v>
      </c>
      <c r="E13" s="1">
        <v>1</v>
      </c>
      <c r="F13" s="1">
        <v>1</v>
      </c>
      <c r="G13" s="1">
        <v>1</v>
      </c>
      <c r="H13" s="3">
        <f>AVERAGE(Tabla1[[#This Row],[Trimestre 1]:[Trimestre 4]])</f>
        <v>1</v>
      </c>
    </row>
    <row r="14" spans="2:8" x14ac:dyDescent="0.25">
      <c r="B14" s="2" t="s">
        <v>15</v>
      </c>
      <c r="C14" s="2" t="s">
        <v>16</v>
      </c>
      <c r="D14" s="3">
        <v>1</v>
      </c>
      <c r="E14" s="1">
        <v>1</v>
      </c>
      <c r="F14" s="1">
        <v>1</v>
      </c>
      <c r="G14" s="1">
        <v>1</v>
      </c>
      <c r="H14" s="3">
        <f>AVERAGE(Tabla1[[#This Row],[Trimestre 1]:[Trimestre 4]])</f>
        <v>1</v>
      </c>
    </row>
    <row r="15" spans="2:8" x14ac:dyDescent="0.25">
      <c r="B15" s="2" t="s">
        <v>15</v>
      </c>
      <c r="C15" s="2" t="s">
        <v>17</v>
      </c>
      <c r="D15" s="3">
        <v>1</v>
      </c>
      <c r="E15" s="1">
        <v>1</v>
      </c>
      <c r="F15" s="1">
        <v>1</v>
      </c>
      <c r="G15" s="1">
        <v>1</v>
      </c>
      <c r="H15" s="3">
        <f>AVERAGE(Tabla1[[#This Row],[Trimestre 1]:[Trimestre 4]])</f>
        <v>1</v>
      </c>
    </row>
    <row r="16" spans="2:8" x14ac:dyDescent="0.25">
      <c r="B16" s="2" t="s">
        <v>15</v>
      </c>
      <c r="C16" s="2" t="s">
        <v>18</v>
      </c>
      <c r="D16" s="3">
        <v>1</v>
      </c>
      <c r="E16" s="1">
        <v>1</v>
      </c>
      <c r="F16" s="1">
        <v>1</v>
      </c>
      <c r="G16" s="1">
        <v>1</v>
      </c>
      <c r="H16" s="3">
        <f>AVERAGE(Tabla1[[#This Row],[Trimestre 1]:[Trimestre 4]])</f>
        <v>1</v>
      </c>
    </row>
    <row r="17" spans="2:8" x14ac:dyDescent="0.25">
      <c r="B17" s="2" t="s">
        <v>15</v>
      </c>
      <c r="C17" s="2" t="s">
        <v>19</v>
      </c>
      <c r="D17" s="3">
        <v>1</v>
      </c>
      <c r="E17" s="1">
        <v>1</v>
      </c>
      <c r="F17" s="1">
        <v>1</v>
      </c>
      <c r="G17" s="1">
        <v>1</v>
      </c>
      <c r="H17" s="3">
        <f>AVERAGE(Tabla1[[#This Row],[Trimestre 1]:[Trimestre 4]])</f>
        <v>1</v>
      </c>
    </row>
    <row r="18" spans="2:8" x14ac:dyDescent="0.25">
      <c r="B18" s="2" t="s">
        <v>15</v>
      </c>
      <c r="C18" s="2" t="s">
        <v>20</v>
      </c>
      <c r="D18" s="3">
        <v>0.92100000000000004</v>
      </c>
      <c r="E18" s="1">
        <v>0.873</v>
      </c>
      <c r="F18" s="1">
        <v>0.86399999999999999</v>
      </c>
      <c r="G18" s="1">
        <v>0.81100000000000005</v>
      </c>
      <c r="H18" s="3">
        <f>AVERAGE(Tabla1[[#This Row],[Trimestre 1]:[Trimestre 4]])</f>
        <v>0.86724999999999997</v>
      </c>
    </row>
    <row r="19" spans="2:8" x14ac:dyDescent="0.25">
      <c r="B19" s="2" t="s">
        <v>15</v>
      </c>
      <c r="C19" s="2" t="s">
        <v>21</v>
      </c>
      <c r="D19" s="3">
        <v>1</v>
      </c>
      <c r="E19" s="1">
        <v>1</v>
      </c>
      <c r="F19" s="1">
        <v>0.996</v>
      </c>
      <c r="G19" s="1">
        <v>0.996</v>
      </c>
      <c r="H19" s="3">
        <f>AVERAGE(Tabla1[[#This Row],[Trimestre 1]:[Trimestre 4]])</f>
        <v>0.998</v>
      </c>
    </row>
    <row r="20" spans="2:8" x14ac:dyDescent="0.25">
      <c r="B20" s="2" t="s">
        <v>15</v>
      </c>
      <c r="C20" s="2" t="s">
        <v>22</v>
      </c>
      <c r="D20" s="3">
        <v>1</v>
      </c>
      <c r="E20" s="1">
        <v>1</v>
      </c>
      <c r="F20" s="1">
        <v>1</v>
      </c>
      <c r="G20" s="1">
        <v>1</v>
      </c>
      <c r="H20" s="3">
        <f>AVERAGE(Tabla1[[#This Row],[Trimestre 1]:[Trimestre 4]])</f>
        <v>1</v>
      </c>
    </row>
    <row r="21" spans="2:8" x14ac:dyDescent="0.25">
      <c r="B21" s="2" t="s">
        <v>15</v>
      </c>
      <c r="C21" s="2" t="s">
        <v>23</v>
      </c>
      <c r="D21" s="3">
        <v>1</v>
      </c>
      <c r="E21" s="1">
        <v>1</v>
      </c>
      <c r="F21" s="1">
        <v>1</v>
      </c>
      <c r="G21" s="1">
        <v>1</v>
      </c>
      <c r="H21" s="3">
        <f>AVERAGE(Tabla1[[#This Row],[Trimestre 1]:[Trimestre 4]])</f>
        <v>1</v>
      </c>
    </row>
    <row r="22" spans="2:8" x14ac:dyDescent="0.25">
      <c r="B22" s="2" t="s">
        <v>15</v>
      </c>
      <c r="C22" s="2" t="s">
        <v>24</v>
      </c>
      <c r="D22" s="3">
        <v>1</v>
      </c>
      <c r="E22" s="1">
        <v>1</v>
      </c>
      <c r="F22" s="1">
        <v>1</v>
      </c>
      <c r="G22" s="1">
        <v>1</v>
      </c>
      <c r="H22" s="3">
        <f>AVERAGE(Tabla1[[#This Row],[Trimestre 1]:[Trimestre 4]])</f>
        <v>1</v>
      </c>
    </row>
    <row r="23" spans="2:8" x14ac:dyDescent="0.25">
      <c r="B23" s="2" t="s">
        <v>15</v>
      </c>
      <c r="C23" s="2" t="s">
        <v>25</v>
      </c>
      <c r="D23" s="3">
        <v>1</v>
      </c>
      <c r="E23" s="1">
        <v>1</v>
      </c>
      <c r="F23" s="1">
        <v>1</v>
      </c>
      <c r="G23" s="1">
        <v>0.94699999999999995</v>
      </c>
      <c r="H23" s="3">
        <f>AVERAGE(Tabla1[[#This Row],[Trimestre 1]:[Trimestre 4]])</f>
        <v>0.98675000000000002</v>
      </c>
    </row>
    <row r="24" spans="2:8" x14ac:dyDescent="0.25">
      <c r="B24" s="2" t="s">
        <v>15</v>
      </c>
      <c r="C24" s="2" t="s">
        <v>26</v>
      </c>
      <c r="D24" s="3">
        <v>1</v>
      </c>
      <c r="E24" s="1">
        <v>1</v>
      </c>
      <c r="F24" s="1">
        <v>1</v>
      </c>
      <c r="G24" s="1">
        <v>1</v>
      </c>
      <c r="H24" s="3">
        <f>AVERAGE(Tabla1[[#This Row],[Trimestre 1]:[Trimestre 4]])</f>
        <v>1</v>
      </c>
    </row>
    <row r="25" spans="2:8" x14ac:dyDescent="0.25">
      <c r="B25" s="2" t="s">
        <v>15</v>
      </c>
      <c r="C25" s="2" t="s">
        <v>27</v>
      </c>
      <c r="D25" s="3">
        <v>1</v>
      </c>
      <c r="E25" s="1">
        <v>1</v>
      </c>
      <c r="F25" s="1">
        <v>1</v>
      </c>
      <c r="G25" s="1">
        <v>1</v>
      </c>
      <c r="H25" s="3">
        <f>AVERAGE(Tabla1[[#This Row],[Trimestre 1]:[Trimestre 4]])</f>
        <v>1</v>
      </c>
    </row>
    <row r="26" spans="2:8" x14ac:dyDescent="0.25">
      <c r="B26" s="2" t="s">
        <v>15</v>
      </c>
      <c r="C26" s="2" t="s">
        <v>28</v>
      </c>
      <c r="D26" s="3">
        <v>1</v>
      </c>
      <c r="E26" s="1">
        <v>1</v>
      </c>
      <c r="F26" s="1">
        <v>1</v>
      </c>
      <c r="G26" s="1">
        <v>1</v>
      </c>
      <c r="H26" s="3">
        <f>AVERAGE(Tabla1[[#This Row],[Trimestre 1]:[Trimestre 4]])</f>
        <v>1</v>
      </c>
    </row>
    <row r="27" spans="2:8" x14ac:dyDescent="0.25">
      <c r="B27" s="2" t="s">
        <v>15</v>
      </c>
      <c r="C27" s="2" t="s">
        <v>29</v>
      </c>
      <c r="D27" s="3">
        <v>1</v>
      </c>
      <c r="E27" s="1">
        <v>1</v>
      </c>
      <c r="F27" s="1">
        <v>1</v>
      </c>
      <c r="G27" s="1">
        <v>1</v>
      </c>
      <c r="H27" s="3">
        <f>AVERAGE(Tabla1[[#This Row],[Trimestre 1]:[Trimestre 4]])</f>
        <v>1</v>
      </c>
    </row>
    <row r="28" spans="2:8" x14ac:dyDescent="0.25">
      <c r="B28" s="2" t="s">
        <v>15</v>
      </c>
      <c r="C28" s="2" t="s">
        <v>30</v>
      </c>
      <c r="D28" s="3">
        <v>1</v>
      </c>
      <c r="E28" s="1">
        <v>1</v>
      </c>
      <c r="F28" s="1">
        <v>1</v>
      </c>
      <c r="G28" s="1">
        <v>1</v>
      </c>
      <c r="H28" s="3">
        <f>AVERAGE(Tabla1[[#This Row],[Trimestre 1]:[Trimestre 4]])</f>
        <v>1</v>
      </c>
    </row>
    <row r="29" spans="2:8" x14ac:dyDescent="0.25">
      <c r="B29" s="2" t="s">
        <v>15</v>
      </c>
      <c r="C29" s="2" t="s">
        <v>31</v>
      </c>
      <c r="D29" s="3">
        <v>1</v>
      </c>
      <c r="E29" s="1">
        <v>0.85499999999999998</v>
      </c>
      <c r="F29" s="1">
        <v>0.85099999999999998</v>
      </c>
      <c r="G29" s="1">
        <v>0.76300000000000001</v>
      </c>
      <c r="H29" s="3">
        <f>AVERAGE(Tabla1[[#This Row],[Trimestre 1]:[Trimestre 4]])</f>
        <v>0.86724999999999997</v>
      </c>
    </row>
    <row r="30" spans="2:8" x14ac:dyDescent="0.25">
      <c r="B30" s="2" t="s">
        <v>15</v>
      </c>
      <c r="C30" s="2" t="s">
        <v>32</v>
      </c>
      <c r="D30" s="3">
        <v>0.98699999999999999</v>
      </c>
      <c r="E30" s="1">
        <v>0.97799999999999998</v>
      </c>
      <c r="F30" s="1">
        <v>0.97399999999999998</v>
      </c>
      <c r="G30" s="1">
        <v>0.96899999999999997</v>
      </c>
      <c r="H30" s="3">
        <f>AVERAGE(Tabla1[[#This Row],[Trimestre 1]:[Trimestre 4]])</f>
        <v>0.97699999999999998</v>
      </c>
    </row>
    <row r="31" spans="2:8" x14ac:dyDescent="0.25">
      <c r="B31" s="2" t="s">
        <v>15</v>
      </c>
      <c r="C31" s="2" t="s">
        <v>33</v>
      </c>
      <c r="D31" s="3">
        <v>1</v>
      </c>
      <c r="E31" s="1">
        <v>1</v>
      </c>
      <c r="F31" s="1">
        <v>1</v>
      </c>
      <c r="G31" s="1">
        <v>1</v>
      </c>
      <c r="H31" s="3">
        <f>AVERAGE(Tabla1[[#This Row],[Trimestre 1]:[Trimestre 4]])</f>
        <v>1</v>
      </c>
    </row>
    <row r="32" spans="2:8" x14ac:dyDescent="0.25">
      <c r="B32" s="2" t="s">
        <v>15</v>
      </c>
      <c r="C32" s="2" t="s">
        <v>34</v>
      </c>
      <c r="D32" s="3">
        <v>0.98199999999999998</v>
      </c>
      <c r="E32" s="1">
        <v>0.98699999999999999</v>
      </c>
      <c r="F32" s="1">
        <v>0.95599999999999996</v>
      </c>
      <c r="G32" s="1">
        <v>0.98199999999999998</v>
      </c>
      <c r="H32" s="3">
        <f>AVERAGE(Tabla1[[#This Row],[Trimestre 1]:[Trimestre 4]])</f>
        <v>0.97675000000000001</v>
      </c>
    </row>
    <row r="33" spans="2:8" x14ac:dyDescent="0.25">
      <c r="B33" s="2" t="s">
        <v>15</v>
      </c>
      <c r="C33" s="2" t="s">
        <v>35</v>
      </c>
      <c r="D33" s="3">
        <v>1</v>
      </c>
      <c r="E33" s="1">
        <v>1</v>
      </c>
      <c r="F33" s="1">
        <v>1</v>
      </c>
      <c r="G33" s="1">
        <v>1</v>
      </c>
      <c r="H33" s="3">
        <f>AVERAGE(Tabla1[[#This Row],[Trimestre 1]:[Trimestre 4]])</f>
        <v>1</v>
      </c>
    </row>
    <row r="34" spans="2:8" x14ac:dyDescent="0.25">
      <c r="B34" s="2" t="s">
        <v>15</v>
      </c>
      <c r="C34" s="2" t="s">
        <v>36</v>
      </c>
      <c r="D34" s="3">
        <v>1</v>
      </c>
      <c r="E34" s="1">
        <v>1</v>
      </c>
      <c r="F34" s="1">
        <v>1</v>
      </c>
      <c r="G34" s="1">
        <v>1</v>
      </c>
      <c r="H34" s="3">
        <f>AVERAGE(Tabla1[[#This Row],[Trimestre 1]:[Trimestre 4]])</f>
        <v>1</v>
      </c>
    </row>
    <row r="35" spans="2:8" x14ac:dyDescent="0.25">
      <c r="B35" s="2" t="s">
        <v>15</v>
      </c>
      <c r="C35" s="2" t="s">
        <v>37</v>
      </c>
      <c r="D35" s="3">
        <v>1</v>
      </c>
      <c r="E35" s="1">
        <v>1</v>
      </c>
      <c r="F35" s="1">
        <v>1</v>
      </c>
      <c r="G35" s="1">
        <v>1</v>
      </c>
      <c r="H35" s="3">
        <f>AVERAGE(Tabla1[[#This Row],[Trimestre 1]:[Trimestre 4]])</f>
        <v>1</v>
      </c>
    </row>
    <row r="36" spans="2:8" x14ac:dyDescent="0.25">
      <c r="B36" s="2" t="s">
        <v>15</v>
      </c>
      <c r="C36" s="2" t="s">
        <v>38</v>
      </c>
      <c r="D36" s="3">
        <v>1</v>
      </c>
      <c r="E36" s="1">
        <v>1</v>
      </c>
      <c r="F36" s="1">
        <v>1</v>
      </c>
      <c r="G36" s="1">
        <v>1</v>
      </c>
      <c r="H36" s="3">
        <f>AVERAGE(Tabla1[[#This Row],[Trimestre 1]:[Trimestre 4]])</f>
        <v>1</v>
      </c>
    </row>
    <row r="37" spans="2:8" x14ac:dyDescent="0.25">
      <c r="B37" s="2" t="s">
        <v>15</v>
      </c>
      <c r="C37" s="2" t="s">
        <v>39</v>
      </c>
      <c r="D37" s="3">
        <v>1</v>
      </c>
      <c r="E37" s="1">
        <v>1</v>
      </c>
      <c r="F37" s="1">
        <v>1</v>
      </c>
      <c r="G37" s="1">
        <v>1</v>
      </c>
      <c r="H37" s="3">
        <f>AVERAGE(Tabla1[[#This Row],[Trimestre 1]:[Trimestre 4]])</f>
        <v>1</v>
      </c>
    </row>
    <row r="38" spans="2:8" x14ac:dyDescent="0.25">
      <c r="B38" s="2" t="s">
        <v>15</v>
      </c>
      <c r="C38" s="2" t="s">
        <v>40</v>
      </c>
      <c r="D38" s="3">
        <v>1</v>
      </c>
      <c r="E38" s="1">
        <v>1</v>
      </c>
      <c r="F38" s="1">
        <v>1</v>
      </c>
      <c r="G38" s="1">
        <v>0.996</v>
      </c>
      <c r="H38" s="3">
        <f>AVERAGE(Tabla1[[#This Row],[Trimestre 1]:[Trimestre 4]])</f>
        <v>0.999</v>
      </c>
    </row>
    <row r="39" spans="2:8" x14ac:dyDescent="0.25">
      <c r="B39" s="2" t="s">
        <v>15</v>
      </c>
      <c r="C39" s="2" t="s">
        <v>41</v>
      </c>
      <c r="D39" s="3">
        <v>1</v>
      </c>
      <c r="E39" s="1">
        <v>1</v>
      </c>
      <c r="F39" s="1">
        <v>1</v>
      </c>
      <c r="G39" s="1">
        <v>1</v>
      </c>
      <c r="H39" s="3">
        <f>AVERAGE(Tabla1[[#This Row],[Trimestre 1]:[Trimestre 4]])</f>
        <v>1</v>
      </c>
    </row>
    <row r="40" spans="2:8" x14ac:dyDescent="0.25">
      <c r="B40" s="2" t="s">
        <v>15</v>
      </c>
      <c r="C40" s="2" t="s">
        <v>42</v>
      </c>
      <c r="D40" s="3">
        <v>1</v>
      </c>
      <c r="E40" s="1">
        <v>1</v>
      </c>
      <c r="F40" s="1">
        <v>1</v>
      </c>
      <c r="G40" s="1">
        <v>1</v>
      </c>
      <c r="H40" s="3">
        <f>AVERAGE(Tabla1[[#This Row],[Trimestre 1]:[Trimestre 4]])</f>
        <v>1</v>
      </c>
    </row>
    <row r="41" spans="2:8" x14ac:dyDescent="0.25">
      <c r="B41" s="2" t="s">
        <v>15</v>
      </c>
      <c r="C41" s="2" t="s">
        <v>43</v>
      </c>
      <c r="D41" s="3">
        <v>1</v>
      </c>
      <c r="E41" s="1">
        <v>1</v>
      </c>
      <c r="F41" s="1">
        <v>1</v>
      </c>
      <c r="G41" s="1">
        <v>1</v>
      </c>
      <c r="H41" s="3">
        <f>AVERAGE(Tabla1[[#This Row],[Trimestre 1]:[Trimestre 4]])</f>
        <v>1</v>
      </c>
    </row>
    <row r="42" spans="2:8" x14ac:dyDescent="0.25">
      <c r="B42" s="2" t="s">
        <v>15</v>
      </c>
      <c r="C42" s="2" t="s">
        <v>44</v>
      </c>
      <c r="D42" s="3">
        <v>1</v>
      </c>
      <c r="E42" s="1">
        <v>1</v>
      </c>
      <c r="F42" s="1">
        <v>1</v>
      </c>
      <c r="G42" s="1">
        <v>1</v>
      </c>
      <c r="H42" s="3">
        <f>AVERAGE(Tabla1[[#This Row],[Trimestre 1]:[Trimestre 4]])</f>
        <v>1</v>
      </c>
    </row>
    <row r="43" spans="2:8" x14ac:dyDescent="0.25">
      <c r="B43" s="2" t="s">
        <v>15</v>
      </c>
      <c r="C43" s="2" t="s">
        <v>45</v>
      </c>
      <c r="D43" s="3">
        <v>1</v>
      </c>
      <c r="E43" s="1">
        <v>1</v>
      </c>
      <c r="F43" s="1">
        <v>1</v>
      </c>
      <c r="G43" s="1">
        <v>1</v>
      </c>
      <c r="H43" s="3">
        <f>AVERAGE(Tabla1[[#This Row],[Trimestre 1]:[Trimestre 4]])</f>
        <v>1</v>
      </c>
    </row>
    <row r="44" spans="2:8" x14ac:dyDescent="0.25">
      <c r="B44" s="2" t="s">
        <v>15</v>
      </c>
      <c r="C44" s="2" t="s">
        <v>46</v>
      </c>
      <c r="D44" s="3">
        <v>1</v>
      </c>
      <c r="E44" s="1">
        <v>1</v>
      </c>
      <c r="F44" s="1">
        <v>1</v>
      </c>
      <c r="G44" s="1">
        <v>1</v>
      </c>
      <c r="H44" s="3">
        <f>AVERAGE(Tabla1[[#This Row],[Trimestre 1]:[Trimestre 4]])</f>
        <v>1</v>
      </c>
    </row>
    <row r="45" spans="2:8" x14ac:dyDescent="0.25">
      <c r="B45" s="2" t="s">
        <v>15</v>
      </c>
      <c r="C45" s="2" t="s">
        <v>47</v>
      </c>
      <c r="D45" s="3">
        <v>1</v>
      </c>
      <c r="E45" s="1">
        <v>1</v>
      </c>
      <c r="F45" s="1">
        <v>1</v>
      </c>
      <c r="G45" s="1">
        <v>1</v>
      </c>
      <c r="H45" s="3">
        <f>AVERAGE(Tabla1[[#This Row],[Trimestre 1]:[Trimestre 4]])</f>
        <v>1</v>
      </c>
    </row>
    <row r="46" spans="2:8" x14ac:dyDescent="0.25">
      <c r="B46" s="2" t="s">
        <v>15</v>
      </c>
      <c r="C46" s="2" t="s">
        <v>48</v>
      </c>
      <c r="D46" s="3">
        <v>1</v>
      </c>
      <c r="E46" s="1">
        <v>1</v>
      </c>
      <c r="F46" s="1">
        <v>1</v>
      </c>
      <c r="G46" s="1">
        <v>1</v>
      </c>
      <c r="H46" s="3">
        <f>AVERAGE(Tabla1[[#This Row],[Trimestre 1]:[Trimestre 4]])</f>
        <v>1</v>
      </c>
    </row>
    <row r="47" spans="2:8" x14ac:dyDescent="0.25">
      <c r="B47" s="2" t="s">
        <v>15</v>
      </c>
      <c r="C47" s="2" t="s">
        <v>49</v>
      </c>
      <c r="D47" s="3">
        <v>1</v>
      </c>
      <c r="E47" s="1">
        <v>1</v>
      </c>
      <c r="F47" s="1">
        <v>1</v>
      </c>
      <c r="G47" s="1">
        <v>1</v>
      </c>
      <c r="H47" s="3">
        <f>AVERAGE(Tabla1[[#This Row],[Trimestre 1]:[Trimestre 4]])</f>
        <v>1</v>
      </c>
    </row>
    <row r="48" spans="2:8" x14ac:dyDescent="0.25">
      <c r="B48" s="2" t="s">
        <v>15</v>
      </c>
      <c r="C48" s="2" t="s">
        <v>50</v>
      </c>
      <c r="D48" s="3">
        <v>0.98699999999999999</v>
      </c>
      <c r="E48" s="1">
        <v>0.996</v>
      </c>
      <c r="F48" s="1">
        <v>0.98199999999999998</v>
      </c>
      <c r="G48" s="1">
        <v>0.97799999999999998</v>
      </c>
      <c r="H48" s="3">
        <f>AVERAGE(Tabla1[[#This Row],[Trimestre 1]:[Trimestre 4]])</f>
        <v>0.9857499999999999</v>
      </c>
    </row>
    <row r="49" spans="2:8" x14ac:dyDescent="0.25">
      <c r="B49" s="2" t="s">
        <v>15</v>
      </c>
      <c r="C49" s="2" t="s">
        <v>51</v>
      </c>
      <c r="D49" s="3">
        <v>1</v>
      </c>
      <c r="E49" s="1">
        <v>1</v>
      </c>
      <c r="F49" s="1">
        <v>1</v>
      </c>
      <c r="G49" s="1">
        <v>1</v>
      </c>
      <c r="H49" s="3">
        <f>AVERAGE(Tabla1[[#This Row],[Trimestre 1]:[Trimestre 4]])</f>
        <v>1</v>
      </c>
    </row>
    <row r="50" spans="2:8" x14ac:dyDescent="0.25">
      <c r="B50" s="2" t="s">
        <v>15</v>
      </c>
      <c r="C50" s="2" t="s">
        <v>52</v>
      </c>
      <c r="D50" s="3">
        <v>1</v>
      </c>
      <c r="E50" s="1">
        <v>1</v>
      </c>
      <c r="F50" s="1">
        <v>1</v>
      </c>
      <c r="G50" s="1">
        <v>1</v>
      </c>
      <c r="H50" s="3">
        <f>AVERAGE(Tabla1[[#This Row],[Trimestre 1]:[Trimestre 4]])</f>
        <v>1</v>
      </c>
    </row>
    <row r="51" spans="2:8" x14ac:dyDescent="0.25">
      <c r="B51" s="2" t="s">
        <v>15</v>
      </c>
      <c r="C51" s="2" t="s">
        <v>53</v>
      </c>
      <c r="D51" s="3">
        <v>0.92500000000000004</v>
      </c>
      <c r="E51" s="1">
        <v>0.94699999999999995</v>
      </c>
      <c r="F51" s="1">
        <v>0.94299999999999995</v>
      </c>
      <c r="G51" s="1">
        <v>0.95599999999999996</v>
      </c>
      <c r="H51" s="3">
        <f>AVERAGE(Tabla1[[#This Row],[Trimestre 1]:[Trimestre 4]])</f>
        <v>0.94274999999999998</v>
      </c>
    </row>
    <row r="52" spans="2:8" x14ac:dyDescent="0.25">
      <c r="B52" s="2" t="s">
        <v>15</v>
      </c>
      <c r="C52" s="2" t="s">
        <v>54</v>
      </c>
      <c r="D52" s="3">
        <v>0.96099999999999997</v>
      </c>
      <c r="E52" s="1">
        <v>0.93899999999999995</v>
      </c>
      <c r="F52" s="1">
        <v>0.92500000000000004</v>
      </c>
      <c r="G52" s="1">
        <v>0.89</v>
      </c>
      <c r="H52" s="3">
        <f>AVERAGE(Tabla1[[#This Row],[Trimestre 1]:[Trimestre 4]])</f>
        <v>0.92875000000000008</v>
      </c>
    </row>
    <row r="53" spans="2:8" x14ac:dyDescent="0.25">
      <c r="B53" s="2" t="s">
        <v>15</v>
      </c>
      <c r="C53" s="2" t="s">
        <v>55</v>
      </c>
      <c r="D53" s="3">
        <v>0.98699999999999999</v>
      </c>
      <c r="E53" s="1">
        <v>0.96499999999999997</v>
      </c>
      <c r="F53" s="1">
        <v>0.98199999999999998</v>
      </c>
      <c r="G53" s="1">
        <v>0.873</v>
      </c>
      <c r="H53" s="3">
        <f>AVERAGE(Tabla1[[#This Row],[Trimestre 1]:[Trimestre 4]])</f>
        <v>0.9517500000000001</v>
      </c>
    </row>
    <row r="54" spans="2:8" x14ac:dyDescent="0.25">
      <c r="B54" s="2" t="s">
        <v>15</v>
      </c>
      <c r="C54" s="2" t="s">
        <v>56</v>
      </c>
      <c r="D54" s="3">
        <v>1</v>
      </c>
      <c r="E54" s="1">
        <v>1</v>
      </c>
      <c r="F54" s="1">
        <v>1</v>
      </c>
      <c r="G54" s="1">
        <v>1</v>
      </c>
      <c r="H54" s="3">
        <f>AVERAGE(Tabla1[[#This Row],[Trimestre 1]:[Trimestre 4]])</f>
        <v>1</v>
      </c>
    </row>
    <row r="55" spans="2:8" x14ac:dyDescent="0.25">
      <c r="B55" s="2" t="s">
        <v>15</v>
      </c>
      <c r="C55" s="2" t="s">
        <v>57</v>
      </c>
      <c r="D55" s="3">
        <v>1</v>
      </c>
      <c r="E55" s="1">
        <v>1</v>
      </c>
      <c r="F55" s="1">
        <v>1</v>
      </c>
      <c r="G55" s="1">
        <v>1</v>
      </c>
      <c r="H55" s="3">
        <f>AVERAGE(Tabla1[[#This Row],[Trimestre 1]:[Trimestre 4]])</f>
        <v>1</v>
      </c>
    </row>
    <row r="56" spans="2:8" x14ac:dyDescent="0.25">
      <c r="B56" s="2" t="s">
        <v>15</v>
      </c>
      <c r="C56" s="2" t="s">
        <v>58</v>
      </c>
      <c r="D56" s="3">
        <v>0.96499999999999997</v>
      </c>
      <c r="E56" s="1">
        <v>0.89500000000000002</v>
      </c>
      <c r="F56" s="1">
        <v>0.877</v>
      </c>
      <c r="G56" s="1">
        <v>1</v>
      </c>
      <c r="H56" s="3">
        <f>AVERAGE(Tabla1[[#This Row],[Trimestre 1]:[Trimestre 4]])</f>
        <v>0.93425000000000002</v>
      </c>
    </row>
    <row r="57" spans="2:8" x14ac:dyDescent="0.25">
      <c r="B57" s="2" t="s">
        <v>15</v>
      </c>
      <c r="C57" s="2" t="s">
        <v>59</v>
      </c>
      <c r="D57" s="3">
        <v>0.996</v>
      </c>
      <c r="E57" s="1">
        <v>0.996</v>
      </c>
      <c r="F57" s="1">
        <v>0.996</v>
      </c>
      <c r="G57" s="1">
        <v>0.99099999999999999</v>
      </c>
      <c r="H57" s="3">
        <f>AVERAGE(Tabla1[[#This Row],[Trimestre 1]:[Trimestre 4]])</f>
        <v>0.99475000000000002</v>
      </c>
    </row>
    <row r="58" spans="2:8" x14ac:dyDescent="0.25">
      <c r="B58" s="2" t="s">
        <v>15</v>
      </c>
      <c r="C58" s="2" t="s">
        <v>60</v>
      </c>
      <c r="D58" s="3">
        <v>1</v>
      </c>
      <c r="E58" s="1">
        <v>1</v>
      </c>
      <c r="F58" s="1">
        <v>0.996</v>
      </c>
      <c r="G58" s="1">
        <v>0.97799999999999998</v>
      </c>
      <c r="H58" s="3">
        <f>AVERAGE(Tabla1[[#This Row],[Trimestre 1]:[Trimestre 4]])</f>
        <v>0.99350000000000005</v>
      </c>
    </row>
    <row r="59" spans="2:8" x14ac:dyDescent="0.25">
      <c r="B59" s="2" t="s">
        <v>15</v>
      </c>
      <c r="C59" s="2" t="s">
        <v>61</v>
      </c>
      <c r="D59" s="3">
        <v>1</v>
      </c>
      <c r="E59" s="1">
        <v>1</v>
      </c>
      <c r="F59" s="1">
        <v>1</v>
      </c>
      <c r="G59" s="1">
        <v>1</v>
      </c>
      <c r="H59" s="3">
        <f>AVERAGE(Tabla1[[#This Row],[Trimestre 1]:[Trimestre 4]])</f>
        <v>1</v>
      </c>
    </row>
    <row r="60" spans="2:8" x14ac:dyDescent="0.25">
      <c r="B60" s="2" t="s">
        <v>62</v>
      </c>
      <c r="C60" s="2" t="s">
        <v>63</v>
      </c>
      <c r="D60" s="3">
        <v>1</v>
      </c>
      <c r="E60" s="1">
        <v>1</v>
      </c>
      <c r="F60" s="1">
        <v>1</v>
      </c>
      <c r="G60" s="1">
        <v>1</v>
      </c>
      <c r="H60" s="3">
        <f>AVERAGE(Tabla1[[#This Row],[Trimestre 1]:[Trimestre 4]])</f>
        <v>1</v>
      </c>
    </row>
    <row r="61" spans="2:8" x14ac:dyDescent="0.25">
      <c r="B61" s="2" t="s">
        <v>62</v>
      </c>
      <c r="C61" s="2" t="s">
        <v>64</v>
      </c>
      <c r="D61" s="3">
        <v>1</v>
      </c>
      <c r="E61" s="1">
        <v>1</v>
      </c>
      <c r="F61" s="1">
        <v>1</v>
      </c>
      <c r="G61" s="1">
        <v>1</v>
      </c>
      <c r="H61" s="3">
        <f>AVERAGE(Tabla1[[#This Row],[Trimestre 1]:[Trimestre 4]])</f>
        <v>1</v>
      </c>
    </row>
    <row r="62" spans="2:8" x14ac:dyDescent="0.25">
      <c r="B62" s="2" t="s">
        <v>62</v>
      </c>
      <c r="C62" s="2" t="s">
        <v>65</v>
      </c>
      <c r="D62" s="3">
        <v>1</v>
      </c>
      <c r="E62" s="1">
        <v>1</v>
      </c>
      <c r="F62" s="1">
        <v>1</v>
      </c>
      <c r="G62" s="1">
        <v>1</v>
      </c>
      <c r="H62" s="3">
        <f>AVERAGE(Tabla1[[#This Row],[Trimestre 1]:[Trimestre 4]])</f>
        <v>1</v>
      </c>
    </row>
    <row r="63" spans="2:8" x14ac:dyDescent="0.25">
      <c r="B63" s="2" t="s">
        <v>66</v>
      </c>
      <c r="C63" s="2" t="s">
        <v>69</v>
      </c>
      <c r="D63" s="3">
        <v>1</v>
      </c>
      <c r="E63" s="1">
        <v>1</v>
      </c>
      <c r="F63" s="1">
        <v>1</v>
      </c>
      <c r="G63" s="1">
        <v>1</v>
      </c>
      <c r="H63" s="3">
        <f>AVERAGE(Tabla1[[#This Row],[Trimestre 1]:[Trimestre 4]])</f>
        <v>1</v>
      </c>
    </row>
    <row r="64" spans="2:8" x14ac:dyDescent="0.25">
      <c r="B64" s="2" t="s">
        <v>70</v>
      </c>
      <c r="C64" s="2" t="s">
        <v>74</v>
      </c>
      <c r="D64" s="3">
        <v>1</v>
      </c>
      <c r="E64" s="1">
        <v>1</v>
      </c>
      <c r="F64" s="1">
        <v>1</v>
      </c>
      <c r="G64" s="1">
        <v>1</v>
      </c>
      <c r="H64" s="3">
        <f>AVERAGE(Tabla1[[#This Row],[Trimestre 1]:[Trimestre 4]])</f>
        <v>1</v>
      </c>
    </row>
    <row r="65" spans="2:8" x14ac:dyDescent="0.25">
      <c r="B65" s="2" t="s">
        <v>70</v>
      </c>
      <c r="C65" s="2" t="s">
        <v>75</v>
      </c>
      <c r="D65" s="3">
        <v>1</v>
      </c>
      <c r="E65" s="1">
        <v>1</v>
      </c>
      <c r="F65" s="1">
        <v>1</v>
      </c>
      <c r="G65" s="1">
        <v>1</v>
      </c>
      <c r="H65" s="3">
        <f>AVERAGE(Tabla1[[#This Row],[Trimestre 1]:[Trimestre 4]])</f>
        <v>1</v>
      </c>
    </row>
    <row r="66" spans="2:8" x14ac:dyDescent="0.25">
      <c r="B66" s="2" t="s">
        <v>70</v>
      </c>
      <c r="C66" s="2" t="s">
        <v>71</v>
      </c>
      <c r="D66" s="3">
        <v>1</v>
      </c>
      <c r="E66" s="1">
        <v>1</v>
      </c>
      <c r="F66" s="1">
        <v>1</v>
      </c>
      <c r="G66" s="1">
        <v>1</v>
      </c>
      <c r="H66" s="3">
        <f>AVERAGE(Tabla1[[#This Row],[Trimestre 1]:[Trimestre 4]])</f>
        <v>1</v>
      </c>
    </row>
    <row r="67" spans="2:8" x14ac:dyDescent="0.25">
      <c r="B67" s="2" t="s">
        <v>70</v>
      </c>
      <c r="C67" s="2" t="s">
        <v>77</v>
      </c>
      <c r="D67" s="3">
        <v>1</v>
      </c>
      <c r="E67" s="1">
        <v>1</v>
      </c>
      <c r="F67" s="1">
        <v>1</v>
      </c>
      <c r="G67" s="1">
        <v>1</v>
      </c>
      <c r="H67" s="3">
        <f>AVERAGE(Tabla1[[#This Row],[Trimestre 1]:[Trimestre 4]])</f>
        <v>1</v>
      </c>
    </row>
    <row r="68" spans="2:8" x14ac:dyDescent="0.25">
      <c r="B68" s="2" t="s">
        <v>70</v>
      </c>
      <c r="C68" s="2" t="s">
        <v>73</v>
      </c>
      <c r="D68" s="3">
        <v>1</v>
      </c>
      <c r="E68" s="1">
        <v>1</v>
      </c>
      <c r="F68" s="1">
        <v>1</v>
      </c>
      <c r="G68" s="1">
        <v>1</v>
      </c>
      <c r="H68" s="3">
        <f>AVERAGE(Tabla1[[#This Row],[Trimestre 1]:[Trimestre 4]])</f>
        <v>1</v>
      </c>
    </row>
    <row r="69" spans="2:8" x14ac:dyDescent="0.25">
      <c r="B69" s="2" t="s">
        <v>70</v>
      </c>
      <c r="C69" s="2" t="s">
        <v>78</v>
      </c>
      <c r="D69" s="3">
        <v>1</v>
      </c>
      <c r="E69" s="1">
        <v>1</v>
      </c>
      <c r="F69" s="1">
        <v>1</v>
      </c>
      <c r="G69" s="1">
        <v>1</v>
      </c>
      <c r="H69" s="3">
        <f>AVERAGE(Tabla1[[#This Row],[Trimestre 1]:[Trimestre 4]])</f>
        <v>1</v>
      </c>
    </row>
    <row r="70" spans="2:8" x14ac:dyDescent="0.25">
      <c r="B70" s="2" t="s">
        <v>79</v>
      </c>
      <c r="C70" s="2" t="s">
        <v>80</v>
      </c>
      <c r="D70" s="3">
        <v>1</v>
      </c>
      <c r="E70" s="1">
        <v>1</v>
      </c>
      <c r="F70" s="1">
        <v>1</v>
      </c>
      <c r="G70" s="1">
        <v>1</v>
      </c>
      <c r="H70" s="3">
        <f>AVERAGE(Tabla1[[#This Row],[Trimestre 1]:[Trimestre 4]])</f>
        <v>1</v>
      </c>
    </row>
    <row r="71" spans="2:8" x14ac:dyDescent="0.25">
      <c r="B71" s="2" t="s">
        <v>79</v>
      </c>
      <c r="C71" s="2" t="s">
        <v>81</v>
      </c>
      <c r="D71" s="3">
        <v>1</v>
      </c>
      <c r="E71" s="1">
        <v>1</v>
      </c>
      <c r="F71" s="1">
        <v>1</v>
      </c>
      <c r="G71" s="1">
        <v>1</v>
      </c>
      <c r="H71" s="3">
        <f>AVERAGE(Tabla1[[#This Row],[Trimestre 1]:[Trimestre 4]])</f>
        <v>1</v>
      </c>
    </row>
    <row r="72" spans="2:8" x14ac:dyDescent="0.25">
      <c r="B72" s="2" t="s">
        <v>79</v>
      </c>
      <c r="C72" s="2" t="s">
        <v>82</v>
      </c>
      <c r="D72" s="3">
        <v>1</v>
      </c>
      <c r="E72" s="1">
        <v>1</v>
      </c>
      <c r="F72" s="1">
        <v>1</v>
      </c>
      <c r="G72" s="1">
        <v>1</v>
      </c>
      <c r="H72" s="3">
        <f>AVERAGE(Tabla1[[#This Row],[Trimestre 1]:[Trimestre 4]])</f>
        <v>1</v>
      </c>
    </row>
    <row r="73" spans="2:8" x14ac:dyDescent="0.25">
      <c r="B73" s="2" t="s">
        <v>79</v>
      </c>
      <c r="C73" s="2" t="s">
        <v>83</v>
      </c>
      <c r="D73" s="3">
        <v>1</v>
      </c>
      <c r="E73" s="1">
        <v>1</v>
      </c>
      <c r="F73" s="1">
        <v>1</v>
      </c>
      <c r="G73" s="1">
        <v>1</v>
      </c>
      <c r="H73" s="3">
        <f>AVERAGE(Tabla1[[#This Row],[Trimestre 1]:[Trimestre 4]])</f>
        <v>1</v>
      </c>
    </row>
    <row r="74" spans="2:8" x14ac:dyDescent="0.25">
      <c r="B74" s="2" t="s">
        <v>84</v>
      </c>
      <c r="C74" s="2" t="s">
        <v>85</v>
      </c>
      <c r="D74" s="3">
        <v>1</v>
      </c>
      <c r="E74" s="1">
        <v>1</v>
      </c>
      <c r="F74" s="1">
        <v>1</v>
      </c>
      <c r="G74" s="1">
        <v>1</v>
      </c>
      <c r="H74" s="3">
        <f>AVERAGE(Tabla1[[#This Row],[Trimestre 1]:[Trimestre 4]])</f>
        <v>1</v>
      </c>
    </row>
    <row r="75" spans="2:8" ht="17.25" x14ac:dyDescent="0.3">
      <c r="B75" s="13" t="s">
        <v>86</v>
      </c>
      <c r="C75" s="15">
        <f>AVERAGE(Tabla1[[#Totals],[Trimestre 1]:[Trimestre 4]])</f>
        <v>0.99159859154929575</v>
      </c>
      <c r="D75" s="17">
        <f>SUBTOTAL(101,Tabla1[Trimestre 1])</f>
        <v>0.99592957746478894</v>
      </c>
      <c r="E75" s="18">
        <f>SUBTOTAL(101,Tabla1[Trimestre 2])</f>
        <v>0.99198591549295789</v>
      </c>
      <c r="F75" s="18">
        <f>SUBTOTAL(101,Tabla1[Trimestre 3])</f>
        <v>0.9907323943661972</v>
      </c>
      <c r="G75" s="18">
        <f>SUBTOTAL(101,Tabla1[Trimestre 4])</f>
        <v>0.98774647887323952</v>
      </c>
      <c r="H75" s="18"/>
    </row>
  </sheetData>
  <sheetProtection selectLockedCells="1" pivotTables="0" selectUnlockedCells="1"/>
  <phoneticPr fontId="2" type="noConversion"/>
  <pageMargins left="0.7" right="0.7" top="0.75" bottom="0.75" header="0.3" footer="0.3"/>
  <pageSetup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iconSet" priority="12" id="{34CDD98D-0CFD-459C-9804-C7D13F9830CC}">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D4:H74</xm:sqref>
        </x14:conditionalFormatting>
      </x14:conditionalFormattings>
    </ext>
    <ext xmlns:x15="http://schemas.microsoft.com/office/spreadsheetml/2010/11/main" uri="{3A4CF648-6AED-40f4-86FF-DC5316D8AED3}">
      <x14:slicerList xmlns:x14="http://schemas.microsoft.com/office/spreadsheetml/2009/9/main">
        <x14:slicer r:id="rId4"/>
      </x14:slicerList>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116E-DBDE-EE41-A70F-E2B5886EE60D}">
  <sheetPr>
    <tabColor rgb="FFA281D0"/>
  </sheetPr>
  <dimension ref="B3:H76"/>
  <sheetViews>
    <sheetView showGridLines="0" tabSelected="1" zoomScale="130" zoomScaleNormal="130" workbookViewId="0">
      <selection activeCell="K60" sqref="K60"/>
    </sheetView>
  </sheetViews>
  <sheetFormatPr defaultColWidth="10.7109375" defaultRowHeight="15" x14ac:dyDescent="0.25"/>
  <cols>
    <col min="2" max="2" width="16.42578125" bestFit="1" customWidth="1"/>
    <col min="3" max="3" width="27.85546875" bestFit="1" customWidth="1"/>
    <col min="4" max="7" width="11.7109375" customWidth="1"/>
    <col min="8" max="8" width="10.7109375" style="5" customWidth="1"/>
  </cols>
  <sheetData>
    <row r="3" spans="2:8" x14ac:dyDescent="0.25">
      <c r="B3" s="2" t="s">
        <v>0</v>
      </c>
      <c r="C3" s="2" t="s">
        <v>1</v>
      </c>
      <c r="D3" s="2" t="s">
        <v>90</v>
      </c>
      <c r="E3" s="2" t="s">
        <v>91</v>
      </c>
      <c r="F3" s="2" t="s">
        <v>88</v>
      </c>
      <c r="G3" s="2" t="s">
        <v>89</v>
      </c>
      <c r="H3" s="4" t="s">
        <v>2</v>
      </c>
    </row>
    <row r="4" spans="2:8" x14ac:dyDescent="0.25">
      <c r="B4" s="2" t="s">
        <v>3</v>
      </c>
      <c r="C4" s="2" t="s">
        <v>4</v>
      </c>
      <c r="D4" s="3">
        <v>1</v>
      </c>
      <c r="E4" s="1">
        <v>1</v>
      </c>
      <c r="F4" s="1">
        <v>1</v>
      </c>
      <c r="G4" s="31" t="s">
        <v>93</v>
      </c>
      <c r="H4" s="3">
        <f>AVERAGE(Tabla18[[#This Row],[Trimestre 1]:[Trimestre 4]])</f>
        <v>1</v>
      </c>
    </row>
    <row r="5" spans="2:8" x14ac:dyDescent="0.25">
      <c r="B5" s="2" t="s">
        <v>3</v>
      </c>
      <c r="C5" s="2" t="s">
        <v>5</v>
      </c>
      <c r="D5" s="3">
        <v>1</v>
      </c>
      <c r="E5" s="1">
        <v>1</v>
      </c>
      <c r="F5" s="1">
        <v>1</v>
      </c>
      <c r="G5" s="1">
        <v>1</v>
      </c>
      <c r="H5" s="3">
        <f>AVERAGE(Tabla18[[#This Row],[Trimestre 1]:[Trimestre 4]])</f>
        <v>1</v>
      </c>
    </row>
    <row r="6" spans="2:8" x14ac:dyDescent="0.25">
      <c r="B6" s="2" t="s">
        <v>3</v>
      </c>
      <c r="C6" s="2" t="s">
        <v>6</v>
      </c>
      <c r="D6" s="3">
        <v>1</v>
      </c>
      <c r="E6" s="1">
        <v>1</v>
      </c>
      <c r="F6" s="1">
        <v>1</v>
      </c>
      <c r="G6" s="1">
        <v>1</v>
      </c>
      <c r="H6" s="3">
        <f>AVERAGE(Tabla18[[#This Row],[Trimestre 1]:[Trimestre 4]])</f>
        <v>1</v>
      </c>
    </row>
    <row r="7" spans="2:8" x14ac:dyDescent="0.25">
      <c r="B7" s="2" t="s">
        <v>7</v>
      </c>
      <c r="C7" s="2" t="s">
        <v>8</v>
      </c>
      <c r="D7" s="3">
        <v>1</v>
      </c>
      <c r="E7" s="1">
        <v>1</v>
      </c>
      <c r="F7" s="1">
        <v>1</v>
      </c>
      <c r="G7" s="1">
        <v>1</v>
      </c>
      <c r="H7" s="3">
        <f>AVERAGE(Tabla18[[#This Row],[Trimestre 1]:[Trimestre 4]])</f>
        <v>1</v>
      </c>
    </row>
    <row r="8" spans="2:8" x14ac:dyDescent="0.25">
      <c r="B8" s="2" t="s">
        <v>7</v>
      </c>
      <c r="C8" s="2" t="s">
        <v>9</v>
      </c>
      <c r="D8" s="3">
        <v>1</v>
      </c>
      <c r="E8" s="1">
        <v>1</v>
      </c>
      <c r="F8" s="1">
        <v>1</v>
      </c>
      <c r="G8" s="1">
        <v>1</v>
      </c>
      <c r="H8" s="3">
        <f>AVERAGE(Tabla18[[#This Row],[Trimestre 1]:[Trimestre 4]])</f>
        <v>1</v>
      </c>
    </row>
    <row r="9" spans="2:8" x14ac:dyDescent="0.25">
      <c r="B9" s="2" t="s">
        <v>7</v>
      </c>
      <c r="C9" s="2" t="s">
        <v>10</v>
      </c>
      <c r="D9" s="3">
        <v>1</v>
      </c>
      <c r="E9" s="1">
        <v>1</v>
      </c>
      <c r="F9" s="1">
        <v>1</v>
      </c>
      <c r="G9" s="1">
        <v>1</v>
      </c>
      <c r="H9" s="3">
        <f>AVERAGE(Tabla18[[#This Row],[Trimestre 1]:[Trimestre 4]])</f>
        <v>1</v>
      </c>
    </row>
    <row r="10" spans="2:8" x14ac:dyDescent="0.25">
      <c r="B10" s="2" t="s">
        <v>7</v>
      </c>
      <c r="C10" s="2" t="s">
        <v>11</v>
      </c>
      <c r="D10" s="3">
        <v>1</v>
      </c>
      <c r="E10" s="1">
        <v>1</v>
      </c>
      <c r="F10" s="1">
        <v>1</v>
      </c>
      <c r="G10" s="1">
        <v>1</v>
      </c>
      <c r="H10" s="3">
        <f>AVERAGE(Tabla18[[#This Row],[Trimestre 1]:[Trimestre 4]])</f>
        <v>1</v>
      </c>
    </row>
    <row r="11" spans="2:8" x14ac:dyDescent="0.25">
      <c r="B11" s="2" t="s">
        <v>7</v>
      </c>
      <c r="C11" s="2" t="s">
        <v>12</v>
      </c>
      <c r="D11" s="3">
        <v>1</v>
      </c>
      <c r="E11" s="1">
        <v>1</v>
      </c>
      <c r="F11" s="1">
        <v>1</v>
      </c>
      <c r="G11" s="1">
        <v>1</v>
      </c>
      <c r="H11" s="3">
        <f>AVERAGE(Tabla18[[#This Row],[Trimestre 1]:[Trimestre 4]])</f>
        <v>1</v>
      </c>
    </row>
    <row r="12" spans="2:8" x14ac:dyDescent="0.25">
      <c r="B12" s="2" t="s">
        <v>7</v>
      </c>
      <c r="C12" s="2" t="s">
        <v>13</v>
      </c>
      <c r="D12" s="3">
        <v>1</v>
      </c>
      <c r="E12" s="1">
        <v>1</v>
      </c>
      <c r="F12" s="1">
        <v>1</v>
      </c>
      <c r="G12" s="1">
        <v>1</v>
      </c>
      <c r="H12" s="3">
        <f>AVERAGE(Tabla18[[#This Row],[Trimestre 1]:[Trimestre 4]])</f>
        <v>1</v>
      </c>
    </row>
    <row r="13" spans="2:8" x14ac:dyDescent="0.25">
      <c r="B13" s="2" t="s">
        <v>7</v>
      </c>
      <c r="C13" s="2" t="s">
        <v>14</v>
      </c>
      <c r="D13" s="3">
        <v>1</v>
      </c>
      <c r="E13" s="1">
        <v>1</v>
      </c>
      <c r="F13" s="1">
        <v>1</v>
      </c>
      <c r="G13" s="1">
        <v>1</v>
      </c>
      <c r="H13" s="3">
        <f>AVERAGE(Tabla18[[#This Row],[Trimestre 1]:[Trimestre 4]])</f>
        <v>1</v>
      </c>
    </row>
    <row r="14" spans="2:8" x14ac:dyDescent="0.25">
      <c r="B14" s="2" t="s">
        <v>15</v>
      </c>
      <c r="C14" s="2" t="s">
        <v>16</v>
      </c>
      <c r="D14" s="3">
        <v>1</v>
      </c>
      <c r="E14" s="1">
        <v>1</v>
      </c>
      <c r="F14" s="1">
        <v>0.89600000000000002</v>
      </c>
      <c r="G14" s="31" t="s">
        <v>93</v>
      </c>
      <c r="H14" s="3">
        <f>AVERAGE(Tabla18[[#This Row],[Trimestre 1]:[Trimestre 4]])</f>
        <v>0.96533333333333327</v>
      </c>
    </row>
    <row r="15" spans="2:8" x14ac:dyDescent="0.25">
      <c r="B15" s="2" t="s">
        <v>15</v>
      </c>
      <c r="C15" s="2" t="s">
        <v>17</v>
      </c>
      <c r="D15" s="3">
        <v>1</v>
      </c>
      <c r="E15" s="1">
        <v>1</v>
      </c>
      <c r="F15" s="1">
        <v>1</v>
      </c>
      <c r="G15" s="31" t="s">
        <v>93</v>
      </c>
      <c r="H15" s="3">
        <f>AVERAGE(Tabla18[[#This Row],[Trimestre 1]:[Trimestre 4]])</f>
        <v>1</v>
      </c>
    </row>
    <row r="16" spans="2:8" x14ac:dyDescent="0.25">
      <c r="B16" s="2" t="s">
        <v>15</v>
      </c>
      <c r="C16" s="2" t="s">
        <v>18</v>
      </c>
      <c r="D16" s="3">
        <v>1</v>
      </c>
      <c r="E16" s="1">
        <v>1</v>
      </c>
      <c r="F16" s="1">
        <v>1</v>
      </c>
      <c r="G16" s="31" t="s">
        <v>93</v>
      </c>
      <c r="H16" s="3">
        <f>AVERAGE(Tabla18[[#This Row],[Trimestre 1]:[Trimestre 4]])</f>
        <v>1</v>
      </c>
    </row>
    <row r="17" spans="2:8" x14ac:dyDescent="0.25">
      <c r="B17" s="2" t="s">
        <v>15</v>
      </c>
      <c r="C17" s="2" t="s">
        <v>19</v>
      </c>
      <c r="D17" s="3">
        <v>1</v>
      </c>
      <c r="E17" s="1">
        <v>1</v>
      </c>
      <c r="F17" s="1">
        <v>1</v>
      </c>
      <c r="G17" s="31" t="s">
        <v>93</v>
      </c>
      <c r="H17" s="3">
        <f>AVERAGE(Tabla18[[#This Row],[Trimestre 1]:[Trimestre 4]])</f>
        <v>1</v>
      </c>
    </row>
    <row r="18" spans="2:8" x14ac:dyDescent="0.25">
      <c r="B18" s="2" t="s">
        <v>15</v>
      </c>
      <c r="C18" s="2" t="s">
        <v>20</v>
      </c>
      <c r="D18" s="3">
        <v>0.40799999999999997</v>
      </c>
      <c r="E18" s="1">
        <v>0.64500000000000002</v>
      </c>
      <c r="F18" s="1">
        <v>0.754</v>
      </c>
      <c r="G18" s="31" t="s">
        <v>93</v>
      </c>
      <c r="H18" s="3">
        <f>AVERAGE(Tabla18[[#This Row],[Trimestre 1]:[Trimestre 4]])</f>
        <v>0.60233333333333328</v>
      </c>
    </row>
    <row r="19" spans="2:8" x14ac:dyDescent="0.25">
      <c r="B19" s="2" t="s">
        <v>15</v>
      </c>
      <c r="C19" s="2" t="s">
        <v>21</v>
      </c>
      <c r="D19" s="3">
        <v>1</v>
      </c>
      <c r="E19" s="1">
        <v>1</v>
      </c>
      <c r="F19" s="1">
        <v>1</v>
      </c>
      <c r="G19" s="31" t="s">
        <v>93</v>
      </c>
      <c r="H19" s="3">
        <f>AVERAGE(Tabla18[[#This Row],[Trimestre 1]:[Trimestre 4]])</f>
        <v>1</v>
      </c>
    </row>
    <row r="20" spans="2:8" x14ac:dyDescent="0.25">
      <c r="B20" s="2" t="s">
        <v>15</v>
      </c>
      <c r="C20" s="2" t="s">
        <v>22</v>
      </c>
      <c r="D20" s="3">
        <v>1</v>
      </c>
      <c r="E20" s="1">
        <v>1</v>
      </c>
      <c r="F20" s="1">
        <v>1</v>
      </c>
      <c r="G20" s="31" t="s">
        <v>93</v>
      </c>
      <c r="H20" s="3">
        <f>AVERAGE(Tabla18[[#This Row],[Trimestre 1]:[Trimestre 4]])</f>
        <v>1</v>
      </c>
    </row>
    <row r="21" spans="2:8" x14ac:dyDescent="0.25">
      <c r="B21" s="2" t="s">
        <v>15</v>
      </c>
      <c r="C21" s="2" t="s">
        <v>23</v>
      </c>
      <c r="D21" s="3">
        <v>1</v>
      </c>
      <c r="E21" s="1">
        <v>1</v>
      </c>
      <c r="F21" s="1">
        <v>1</v>
      </c>
      <c r="G21" s="31" t="s">
        <v>93</v>
      </c>
      <c r="H21" s="3">
        <f>AVERAGE(Tabla18[[#This Row],[Trimestre 1]:[Trimestre 4]])</f>
        <v>1</v>
      </c>
    </row>
    <row r="22" spans="2:8" x14ac:dyDescent="0.25">
      <c r="B22" s="2" t="s">
        <v>15</v>
      </c>
      <c r="C22" s="2" t="s">
        <v>24</v>
      </c>
      <c r="D22" s="3">
        <v>1</v>
      </c>
      <c r="E22" s="1">
        <v>1</v>
      </c>
      <c r="F22" s="1">
        <v>1</v>
      </c>
      <c r="G22" s="31" t="s">
        <v>93</v>
      </c>
      <c r="H22" s="3">
        <f>AVERAGE(Tabla18[[#This Row],[Trimestre 1]:[Trimestre 4]])</f>
        <v>1</v>
      </c>
    </row>
    <row r="23" spans="2:8" x14ac:dyDescent="0.25">
      <c r="B23" s="2" t="s">
        <v>15</v>
      </c>
      <c r="C23" s="2" t="s">
        <v>25</v>
      </c>
      <c r="D23" s="3">
        <v>0.73199999999999998</v>
      </c>
      <c r="E23" s="1">
        <v>0.71099999999999997</v>
      </c>
      <c r="F23" s="1">
        <v>0.76800000000000002</v>
      </c>
      <c r="G23" s="31" t="s">
        <v>93</v>
      </c>
      <c r="H23" s="3">
        <f>AVERAGE(Tabla18[[#This Row],[Trimestre 1]:[Trimestre 4]])</f>
        <v>0.7370000000000001</v>
      </c>
    </row>
    <row r="24" spans="2:8" x14ac:dyDescent="0.25">
      <c r="B24" s="2" t="s">
        <v>15</v>
      </c>
      <c r="C24" s="2" t="s">
        <v>26</v>
      </c>
      <c r="D24" s="3">
        <v>0.93899999999999995</v>
      </c>
      <c r="E24" s="1">
        <v>0.95599999999999996</v>
      </c>
      <c r="F24" s="1">
        <v>0.95599999999999996</v>
      </c>
      <c r="G24" s="31" t="s">
        <v>93</v>
      </c>
      <c r="H24" s="3">
        <f>AVERAGE(Tabla18[[#This Row],[Trimestre 1]:[Trimestre 4]])</f>
        <v>0.95033333333333336</v>
      </c>
    </row>
    <row r="25" spans="2:8" x14ac:dyDescent="0.25">
      <c r="B25" s="2" t="s">
        <v>15</v>
      </c>
      <c r="C25" s="2" t="s">
        <v>27</v>
      </c>
      <c r="D25" s="3">
        <v>1</v>
      </c>
      <c r="E25" s="1">
        <v>0.96499999999999997</v>
      </c>
      <c r="F25" s="1">
        <v>0.95499999999999996</v>
      </c>
      <c r="G25" s="31" t="s">
        <v>93</v>
      </c>
      <c r="H25" s="3">
        <f>AVERAGE(Tabla18[[#This Row],[Trimestre 1]:[Trimestre 4]])</f>
        <v>0.97333333333333327</v>
      </c>
    </row>
    <row r="26" spans="2:8" x14ac:dyDescent="0.25">
      <c r="B26" s="2" t="s">
        <v>15</v>
      </c>
      <c r="C26" s="2" t="s">
        <v>28</v>
      </c>
      <c r="D26" s="3">
        <v>1</v>
      </c>
      <c r="E26" s="1">
        <v>1</v>
      </c>
      <c r="F26" s="1">
        <v>1</v>
      </c>
      <c r="G26" s="31" t="s">
        <v>93</v>
      </c>
      <c r="H26" s="3">
        <f>AVERAGE(Tabla18[[#This Row],[Trimestre 1]:[Trimestre 4]])</f>
        <v>1</v>
      </c>
    </row>
    <row r="27" spans="2:8" x14ac:dyDescent="0.25">
      <c r="B27" s="2" t="s">
        <v>15</v>
      </c>
      <c r="C27" s="2" t="s">
        <v>29</v>
      </c>
      <c r="D27" s="3">
        <v>1</v>
      </c>
      <c r="E27" s="1">
        <v>1</v>
      </c>
      <c r="F27" s="1">
        <v>1</v>
      </c>
      <c r="G27" s="31" t="s">
        <v>93</v>
      </c>
      <c r="H27" s="3">
        <f>AVERAGE(Tabla18[[#This Row],[Trimestre 1]:[Trimestre 4]])</f>
        <v>1</v>
      </c>
    </row>
    <row r="28" spans="2:8" x14ac:dyDescent="0.25">
      <c r="B28" s="2" t="s">
        <v>15</v>
      </c>
      <c r="C28" s="2" t="s">
        <v>30</v>
      </c>
      <c r="D28" s="3">
        <v>1</v>
      </c>
      <c r="E28" s="1">
        <v>1</v>
      </c>
      <c r="F28" s="1">
        <v>0.98499999999999999</v>
      </c>
      <c r="G28" s="31" t="s">
        <v>93</v>
      </c>
      <c r="H28" s="3">
        <f>AVERAGE(Tabla18[[#This Row],[Trimestre 1]:[Trimestre 4]])</f>
        <v>0.995</v>
      </c>
    </row>
    <row r="29" spans="2:8" x14ac:dyDescent="0.25">
      <c r="B29" s="2" t="s">
        <v>15</v>
      </c>
      <c r="C29" s="2" t="s">
        <v>31</v>
      </c>
      <c r="D29" s="3">
        <v>0.69199999999999995</v>
      </c>
      <c r="E29" s="1">
        <v>0.63600000000000001</v>
      </c>
      <c r="F29" s="1">
        <v>0.627</v>
      </c>
      <c r="G29" s="31" t="s">
        <v>93</v>
      </c>
      <c r="H29" s="3">
        <f>AVERAGE(Tabla18[[#This Row],[Trimestre 1]:[Trimestre 4]])</f>
        <v>0.65166666666666662</v>
      </c>
    </row>
    <row r="30" spans="2:8" x14ac:dyDescent="0.25">
      <c r="B30" s="2" t="s">
        <v>15</v>
      </c>
      <c r="C30" s="2" t="s">
        <v>32</v>
      </c>
      <c r="D30" s="3">
        <v>0.66200000000000003</v>
      </c>
      <c r="E30" s="1">
        <v>0.72799999999999998</v>
      </c>
      <c r="F30" s="1">
        <v>0.79800000000000004</v>
      </c>
      <c r="G30" s="31" t="s">
        <v>93</v>
      </c>
      <c r="H30" s="3">
        <f>AVERAGE(Tabla18[[#This Row],[Trimestre 1]:[Trimestre 4]])</f>
        <v>0.72933333333333339</v>
      </c>
    </row>
    <row r="31" spans="2:8" x14ac:dyDescent="0.25">
      <c r="B31" s="2" t="s">
        <v>15</v>
      </c>
      <c r="C31" s="2" t="s">
        <v>33</v>
      </c>
      <c r="D31" s="3">
        <v>1</v>
      </c>
      <c r="E31" s="1">
        <v>1</v>
      </c>
      <c r="F31" s="1">
        <v>1</v>
      </c>
      <c r="G31" s="31" t="s">
        <v>93</v>
      </c>
      <c r="H31" s="3">
        <f>AVERAGE(Tabla18[[#This Row],[Trimestre 1]:[Trimestre 4]])</f>
        <v>1</v>
      </c>
    </row>
    <row r="32" spans="2:8" x14ac:dyDescent="0.25">
      <c r="B32" s="2" t="s">
        <v>15</v>
      </c>
      <c r="C32" s="2" t="s">
        <v>34</v>
      </c>
      <c r="D32" s="3">
        <v>1</v>
      </c>
      <c r="E32" s="1">
        <v>0.69299999999999995</v>
      </c>
      <c r="F32" s="1">
        <v>0.88600000000000001</v>
      </c>
      <c r="G32" s="31" t="s">
        <v>93</v>
      </c>
      <c r="H32" s="3">
        <f>AVERAGE(Tabla18[[#This Row],[Trimestre 1]:[Trimestre 4]])</f>
        <v>0.85966666666666669</v>
      </c>
    </row>
    <row r="33" spans="2:8" x14ac:dyDescent="0.25">
      <c r="B33" s="2" t="s">
        <v>15</v>
      </c>
      <c r="C33" s="2" t="s">
        <v>35</v>
      </c>
      <c r="D33" s="3">
        <v>1</v>
      </c>
      <c r="E33" s="1">
        <v>1</v>
      </c>
      <c r="F33" s="1">
        <v>0.94299999999999995</v>
      </c>
      <c r="G33" s="31" t="s">
        <v>93</v>
      </c>
      <c r="H33" s="3">
        <f>AVERAGE(Tabla18[[#This Row],[Trimestre 1]:[Trimestre 4]])</f>
        <v>0.98099999999999998</v>
      </c>
    </row>
    <row r="34" spans="2:8" x14ac:dyDescent="0.25">
      <c r="B34" s="2" t="s">
        <v>15</v>
      </c>
      <c r="C34" s="2" t="s">
        <v>36</v>
      </c>
      <c r="D34" s="3">
        <v>1</v>
      </c>
      <c r="E34" s="1">
        <v>1</v>
      </c>
      <c r="F34" s="1">
        <v>1</v>
      </c>
      <c r="G34" s="31" t="s">
        <v>93</v>
      </c>
      <c r="H34" s="3">
        <f>AVERAGE(Tabla18[[#This Row],[Trimestre 1]:[Trimestre 4]])</f>
        <v>1</v>
      </c>
    </row>
    <row r="35" spans="2:8" x14ac:dyDescent="0.25">
      <c r="B35" s="2" t="s">
        <v>15</v>
      </c>
      <c r="C35" s="2" t="s">
        <v>37</v>
      </c>
      <c r="D35" s="3">
        <v>1</v>
      </c>
      <c r="E35" s="1">
        <v>1</v>
      </c>
      <c r="F35" s="1">
        <v>1</v>
      </c>
      <c r="G35" s="31" t="s">
        <v>93</v>
      </c>
      <c r="H35" s="3">
        <f>AVERAGE(Tabla18[[#This Row],[Trimestre 1]:[Trimestre 4]])</f>
        <v>1</v>
      </c>
    </row>
    <row r="36" spans="2:8" x14ac:dyDescent="0.25">
      <c r="B36" s="2" t="s">
        <v>15</v>
      </c>
      <c r="C36" s="2" t="s">
        <v>38</v>
      </c>
      <c r="D36" s="3">
        <v>0.85</v>
      </c>
      <c r="E36" s="1">
        <v>0.9</v>
      </c>
      <c r="F36" s="1">
        <v>0.81200000000000006</v>
      </c>
      <c r="G36" s="31" t="s">
        <v>93</v>
      </c>
      <c r="H36" s="3">
        <f>AVERAGE(Tabla18[[#This Row],[Trimestre 1]:[Trimestre 4]])</f>
        <v>0.85400000000000009</v>
      </c>
    </row>
    <row r="37" spans="2:8" x14ac:dyDescent="0.25">
      <c r="B37" s="2" t="s">
        <v>15</v>
      </c>
      <c r="C37" s="2" t="s">
        <v>39</v>
      </c>
      <c r="D37" s="3">
        <v>1</v>
      </c>
      <c r="E37" s="1">
        <v>1</v>
      </c>
      <c r="F37" s="1">
        <v>0.96</v>
      </c>
      <c r="G37" s="31" t="s">
        <v>93</v>
      </c>
      <c r="H37" s="3">
        <f>AVERAGE(Tabla18[[#This Row],[Trimestre 1]:[Trimestre 4]])</f>
        <v>0.98666666666666669</v>
      </c>
    </row>
    <row r="38" spans="2:8" x14ac:dyDescent="0.25">
      <c r="B38" s="2" t="s">
        <v>15</v>
      </c>
      <c r="C38" s="2" t="s">
        <v>40</v>
      </c>
      <c r="D38" s="3">
        <v>0.82</v>
      </c>
      <c r="E38" s="1">
        <v>0.84199999999999997</v>
      </c>
      <c r="F38" s="1">
        <v>0.92100000000000004</v>
      </c>
      <c r="G38" s="31" t="s">
        <v>93</v>
      </c>
      <c r="H38" s="3">
        <f>AVERAGE(Tabla18[[#This Row],[Trimestre 1]:[Trimestre 4]])</f>
        <v>0.8610000000000001</v>
      </c>
    </row>
    <row r="39" spans="2:8" x14ac:dyDescent="0.25">
      <c r="B39" s="2" t="s">
        <v>15</v>
      </c>
      <c r="C39" s="2" t="s">
        <v>41</v>
      </c>
      <c r="D39" s="3">
        <v>0.93899999999999995</v>
      </c>
      <c r="E39" s="1">
        <v>0.95499999999999996</v>
      </c>
      <c r="F39" s="1">
        <v>0.93899999999999995</v>
      </c>
      <c r="G39" s="31" t="s">
        <v>93</v>
      </c>
      <c r="H39" s="3">
        <f>AVERAGE(Tabla18[[#This Row],[Trimestre 1]:[Trimestre 4]])</f>
        <v>0.94433333333333325</v>
      </c>
    </row>
    <row r="40" spans="2:8" x14ac:dyDescent="0.25">
      <c r="B40" s="2" t="s">
        <v>15</v>
      </c>
      <c r="C40" s="2" t="s">
        <v>42</v>
      </c>
      <c r="D40" s="3">
        <v>1</v>
      </c>
      <c r="E40" s="1">
        <v>1</v>
      </c>
      <c r="F40" s="1">
        <v>1</v>
      </c>
      <c r="G40" s="31" t="s">
        <v>93</v>
      </c>
      <c r="H40" s="3">
        <f>AVERAGE(Tabla18[[#This Row],[Trimestre 1]:[Trimestre 4]])</f>
        <v>1</v>
      </c>
    </row>
    <row r="41" spans="2:8" x14ac:dyDescent="0.25">
      <c r="B41" s="2" t="s">
        <v>15</v>
      </c>
      <c r="C41" s="2" t="s">
        <v>43</v>
      </c>
      <c r="D41" s="3">
        <v>0.91700000000000004</v>
      </c>
      <c r="E41" s="1">
        <v>0.93899999999999995</v>
      </c>
      <c r="F41" s="1">
        <v>0.89900000000000002</v>
      </c>
      <c r="G41" s="31" t="s">
        <v>93</v>
      </c>
      <c r="H41" s="3">
        <f>AVERAGE(Tabla18[[#This Row],[Trimestre 1]:[Trimestre 4]])</f>
        <v>0.91833333333333333</v>
      </c>
    </row>
    <row r="42" spans="2:8" x14ac:dyDescent="0.25">
      <c r="B42" s="2" t="s">
        <v>15</v>
      </c>
      <c r="C42" s="2" t="s">
        <v>44</v>
      </c>
      <c r="D42" s="3">
        <v>1</v>
      </c>
      <c r="E42" s="1">
        <v>1</v>
      </c>
      <c r="F42" s="1">
        <v>1</v>
      </c>
      <c r="G42" s="31" t="s">
        <v>93</v>
      </c>
      <c r="H42" s="3">
        <f>AVERAGE(Tabla18[[#This Row],[Trimestre 1]:[Trimestre 4]])</f>
        <v>1</v>
      </c>
    </row>
    <row r="43" spans="2:8" x14ac:dyDescent="0.25">
      <c r="B43" s="2" t="s">
        <v>15</v>
      </c>
      <c r="C43" s="2" t="s">
        <v>45</v>
      </c>
      <c r="D43" s="3">
        <v>1</v>
      </c>
      <c r="E43" s="1">
        <v>1</v>
      </c>
      <c r="F43" s="1">
        <v>1</v>
      </c>
      <c r="G43" s="31" t="s">
        <v>93</v>
      </c>
      <c r="H43" s="3">
        <f>AVERAGE(Tabla18[[#This Row],[Trimestre 1]:[Trimestre 4]])</f>
        <v>1</v>
      </c>
    </row>
    <row r="44" spans="2:8" x14ac:dyDescent="0.25">
      <c r="B44" s="2" t="s">
        <v>15</v>
      </c>
      <c r="C44" s="2" t="s">
        <v>46</v>
      </c>
      <c r="D44" s="3">
        <v>1</v>
      </c>
      <c r="E44" s="1">
        <v>0.96099999999999997</v>
      </c>
      <c r="F44" s="1">
        <v>0.95199999999999996</v>
      </c>
      <c r="G44" s="31" t="s">
        <v>93</v>
      </c>
      <c r="H44" s="3">
        <f>AVERAGE(Tabla18[[#This Row],[Trimestre 1]:[Trimestre 4]])</f>
        <v>0.97099999999999997</v>
      </c>
    </row>
    <row r="45" spans="2:8" x14ac:dyDescent="0.25">
      <c r="B45" s="2" t="s">
        <v>15</v>
      </c>
      <c r="C45" s="2" t="s">
        <v>47</v>
      </c>
      <c r="D45" s="3">
        <v>1</v>
      </c>
      <c r="E45" s="1">
        <v>1</v>
      </c>
      <c r="F45" s="1">
        <v>0.86499999999999999</v>
      </c>
      <c r="G45" s="31" t="s">
        <v>93</v>
      </c>
      <c r="H45" s="3">
        <f>AVERAGE(Tabla18[[#This Row],[Trimestre 1]:[Trimestre 4]])</f>
        <v>0.95500000000000007</v>
      </c>
    </row>
    <row r="46" spans="2:8" x14ac:dyDescent="0.25">
      <c r="B46" s="2" t="s">
        <v>15</v>
      </c>
      <c r="C46" s="2" t="s">
        <v>48</v>
      </c>
      <c r="D46" s="3">
        <v>1</v>
      </c>
      <c r="E46" s="1">
        <v>0.877</v>
      </c>
      <c r="F46" s="1">
        <v>0.86399999999999999</v>
      </c>
      <c r="G46" s="31" t="s">
        <v>93</v>
      </c>
      <c r="H46" s="3">
        <f>AVERAGE(Tabla18[[#This Row],[Trimestre 1]:[Trimestre 4]])</f>
        <v>0.91366666666666674</v>
      </c>
    </row>
    <row r="47" spans="2:8" x14ac:dyDescent="0.25">
      <c r="B47" s="2" t="s">
        <v>15</v>
      </c>
      <c r="C47" s="2" t="s">
        <v>49</v>
      </c>
      <c r="D47" s="3">
        <v>1</v>
      </c>
      <c r="E47" s="1">
        <v>1</v>
      </c>
      <c r="F47" s="1">
        <v>1</v>
      </c>
      <c r="G47" s="31" t="s">
        <v>93</v>
      </c>
      <c r="H47" s="3">
        <f>AVERAGE(Tabla18[[#This Row],[Trimestre 1]:[Trimestre 4]])</f>
        <v>1</v>
      </c>
    </row>
    <row r="48" spans="2:8" x14ac:dyDescent="0.25">
      <c r="B48" s="2" t="s">
        <v>15</v>
      </c>
      <c r="C48" s="2" t="s">
        <v>50</v>
      </c>
      <c r="D48" s="3">
        <v>0.81100000000000005</v>
      </c>
      <c r="E48" s="1">
        <v>0.82</v>
      </c>
      <c r="F48" s="1">
        <v>0.84199999999999997</v>
      </c>
      <c r="G48" s="31" t="s">
        <v>93</v>
      </c>
      <c r="H48" s="3">
        <f>AVERAGE(Tabla18[[#This Row],[Trimestre 1]:[Trimestre 4]])</f>
        <v>0.82433333333333325</v>
      </c>
    </row>
    <row r="49" spans="2:8" x14ac:dyDescent="0.25">
      <c r="B49" s="2" t="s">
        <v>15</v>
      </c>
      <c r="C49" s="2" t="s">
        <v>51</v>
      </c>
      <c r="D49" s="3">
        <v>1</v>
      </c>
      <c r="E49" s="1">
        <v>0.85499999999999998</v>
      </c>
      <c r="F49" s="1">
        <v>0.82</v>
      </c>
      <c r="G49" s="31" t="s">
        <v>93</v>
      </c>
      <c r="H49" s="3">
        <f>AVERAGE(Tabla18[[#This Row],[Trimestre 1]:[Trimestre 4]])</f>
        <v>0.89166666666666661</v>
      </c>
    </row>
    <row r="50" spans="2:8" x14ac:dyDescent="0.25">
      <c r="B50" s="2" t="s">
        <v>15</v>
      </c>
      <c r="C50" s="2" t="s">
        <v>52</v>
      </c>
      <c r="D50" s="3">
        <v>1</v>
      </c>
      <c r="E50" s="1">
        <v>1</v>
      </c>
      <c r="F50" s="1">
        <v>1</v>
      </c>
      <c r="G50" s="31" t="s">
        <v>93</v>
      </c>
      <c r="H50" s="3">
        <f>AVERAGE(Tabla18[[#This Row],[Trimestre 1]:[Trimestre 4]])</f>
        <v>1</v>
      </c>
    </row>
    <row r="51" spans="2:8" x14ac:dyDescent="0.25">
      <c r="B51" s="2" t="s">
        <v>15</v>
      </c>
      <c r="C51" s="2" t="s">
        <v>53</v>
      </c>
      <c r="D51" s="3">
        <v>0.86799999999999999</v>
      </c>
      <c r="E51" s="1">
        <v>0.86799999999999999</v>
      </c>
      <c r="F51" s="1">
        <v>0.78900000000000003</v>
      </c>
      <c r="G51" s="31" t="s">
        <v>93</v>
      </c>
      <c r="H51" s="3">
        <f>AVERAGE(Tabla18[[#This Row],[Trimestre 1]:[Trimestre 4]])</f>
        <v>0.84166666666666667</v>
      </c>
    </row>
    <row r="52" spans="2:8" x14ac:dyDescent="0.25">
      <c r="B52" s="2" t="s">
        <v>15</v>
      </c>
      <c r="C52" s="2" t="s">
        <v>54</v>
      </c>
      <c r="D52" s="3">
        <v>0.56599999999999995</v>
      </c>
      <c r="E52" s="1">
        <v>0.57499999999999996</v>
      </c>
      <c r="F52" s="1">
        <v>0.71099999999999997</v>
      </c>
      <c r="G52" s="31" t="s">
        <v>93</v>
      </c>
      <c r="H52" s="3">
        <f>AVERAGE(Tabla18[[#This Row],[Trimestre 1]:[Trimestre 4]])</f>
        <v>0.61733333333333329</v>
      </c>
    </row>
    <row r="53" spans="2:8" x14ac:dyDescent="0.25">
      <c r="B53" s="2" t="s">
        <v>15</v>
      </c>
      <c r="C53" s="2" t="s">
        <v>55</v>
      </c>
      <c r="D53" s="3">
        <v>0.71499999999999997</v>
      </c>
      <c r="E53" s="1">
        <v>0.83799999999999997</v>
      </c>
      <c r="F53" s="1">
        <v>0.873</v>
      </c>
      <c r="G53" s="31" t="s">
        <v>93</v>
      </c>
      <c r="H53" s="3">
        <f>AVERAGE(Tabla18[[#This Row],[Trimestre 1]:[Trimestre 4]])</f>
        <v>0.80866666666666676</v>
      </c>
    </row>
    <row r="54" spans="2:8" x14ac:dyDescent="0.25">
      <c r="B54" s="2" t="s">
        <v>15</v>
      </c>
      <c r="C54" s="2" t="s">
        <v>56</v>
      </c>
      <c r="D54" s="3">
        <v>0.82699999999999996</v>
      </c>
      <c r="E54" s="1">
        <v>0.90800000000000003</v>
      </c>
      <c r="F54" s="1">
        <v>0.92300000000000004</v>
      </c>
      <c r="G54" s="31" t="s">
        <v>93</v>
      </c>
      <c r="H54" s="3">
        <f>AVERAGE(Tabla18[[#This Row],[Trimestre 1]:[Trimestre 4]])</f>
        <v>0.88600000000000001</v>
      </c>
    </row>
    <row r="55" spans="2:8" x14ac:dyDescent="0.25">
      <c r="B55" s="2" t="s">
        <v>15</v>
      </c>
      <c r="C55" s="2" t="s">
        <v>57</v>
      </c>
      <c r="D55" s="3">
        <v>1</v>
      </c>
      <c r="E55" s="1">
        <v>0.90800000000000003</v>
      </c>
      <c r="F55" s="1">
        <v>0.94299999999999995</v>
      </c>
      <c r="G55" s="31" t="s">
        <v>93</v>
      </c>
      <c r="H55" s="3">
        <f>AVERAGE(Tabla18[[#This Row],[Trimestre 1]:[Trimestre 4]])</f>
        <v>0.95033333333333336</v>
      </c>
    </row>
    <row r="56" spans="2:8" x14ac:dyDescent="0.25">
      <c r="B56" s="2" t="s">
        <v>15</v>
      </c>
      <c r="C56" s="2" t="s">
        <v>58</v>
      </c>
      <c r="D56" s="3">
        <v>1</v>
      </c>
      <c r="E56" s="1">
        <v>0.89500000000000002</v>
      </c>
      <c r="F56" s="1">
        <v>0.92100000000000004</v>
      </c>
      <c r="G56" s="31" t="s">
        <v>93</v>
      </c>
      <c r="H56" s="3">
        <f>AVERAGE(Tabla18[[#This Row],[Trimestre 1]:[Trimestre 4]])</f>
        <v>0.93866666666666665</v>
      </c>
    </row>
    <row r="57" spans="2:8" x14ac:dyDescent="0.25">
      <c r="B57" s="2" t="s">
        <v>15</v>
      </c>
      <c r="C57" s="2" t="s">
        <v>59</v>
      </c>
      <c r="D57" s="3">
        <v>1</v>
      </c>
      <c r="E57" s="1">
        <v>1</v>
      </c>
      <c r="F57" s="1">
        <v>0.67100000000000004</v>
      </c>
      <c r="G57" s="31" t="s">
        <v>93</v>
      </c>
      <c r="H57" s="3">
        <f>AVERAGE(Tabla18[[#This Row],[Trimestre 1]:[Trimestre 4]])</f>
        <v>0.89033333333333342</v>
      </c>
    </row>
    <row r="58" spans="2:8" x14ac:dyDescent="0.25">
      <c r="B58" s="2" t="s">
        <v>15</v>
      </c>
      <c r="C58" s="2" t="s">
        <v>60</v>
      </c>
      <c r="D58" s="3">
        <v>0.68</v>
      </c>
      <c r="E58" s="1">
        <v>0.56999999999999995</v>
      </c>
      <c r="F58" s="1">
        <v>0.69699999999999995</v>
      </c>
      <c r="G58" s="31" t="s">
        <v>93</v>
      </c>
      <c r="H58" s="3">
        <f>AVERAGE(Tabla18[[#This Row],[Trimestre 1]:[Trimestre 4]])</f>
        <v>0.64900000000000002</v>
      </c>
    </row>
    <row r="59" spans="2:8" x14ac:dyDescent="0.25">
      <c r="B59" s="2" t="s">
        <v>15</v>
      </c>
      <c r="C59" s="2" t="s">
        <v>61</v>
      </c>
      <c r="D59" s="3">
        <v>1</v>
      </c>
      <c r="E59" s="1">
        <v>1</v>
      </c>
      <c r="F59" s="1">
        <v>1</v>
      </c>
      <c r="G59" s="31" t="s">
        <v>93</v>
      </c>
      <c r="H59" s="3">
        <f>AVERAGE(Tabla18[[#This Row],[Trimestre 1]:[Trimestre 4]])</f>
        <v>1</v>
      </c>
    </row>
    <row r="60" spans="2:8" x14ac:dyDescent="0.25">
      <c r="B60" s="2" t="s">
        <v>62</v>
      </c>
      <c r="C60" s="2" t="s">
        <v>63</v>
      </c>
      <c r="D60" s="3">
        <v>1</v>
      </c>
      <c r="E60" s="1">
        <v>0.91700000000000004</v>
      </c>
      <c r="F60" s="1">
        <v>0.93799999999999994</v>
      </c>
      <c r="G60" s="31" t="s">
        <v>93</v>
      </c>
      <c r="H60" s="3">
        <f>AVERAGE(Tabla18[[#This Row],[Trimestre 1]:[Trimestre 4]])</f>
        <v>0.95166666666666666</v>
      </c>
    </row>
    <row r="61" spans="2:8" x14ac:dyDescent="0.25">
      <c r="B61" s="2" t="s">
        <v>62</v>
      </c>
      <c r="C61" s="2" t="s">
        <v>64</v>
      </c>
      <c r="D61" s="3">
        <v>1</v>
      </c>
      <c r="E61" s="1">
        <v>1</v>
      </c>
      <c r="F61" s="1">
        <v>1</v>
      </c>
      <c r="G61" s="31" t="s">
        <v>93</v>
      </c>
      <c r="H61" s="3">
        <f>AVERAGE(Tabla18[[#This Row],[Trimestre 1]:[Trimestre 4]])</f>
        <v>1</v>
      </c>
    </row>
    <row r="62" spans="2:8" x14ac:dyDescent="0.25">
      <c r="B62" s="2" t="s">
        <v>62</v>
      </c>
      <c r="C62" s="2" t="s">
        <v>65</v>
      </c>
      <c r="D62" s="3">
        <v>1</v>
      </c>
      <c r="E62" s="1">
        <v>1</v>
      </c>
      <c r="F62" s="1">
        <v>0.66500000000000004</v>
      </c>
      <c r="G62" s="31" t="s">
        <v>93</v>
      </c>
      <c r="H62" s="3">
        <f>AVERAGE(Tabla18[[#This Row],[Trimestre 1]:[Trimestre 4]])</f>
        <v>0.88833333333333331</v>
      </c>
    </row>
    <row r="63" spans="2:8" x14ac:dyDescent="0.25">
      <c r="B63" s="2" t="s">
        <v>66</v>
      </c>
      <c r="C63" s="2" t="s">
        <v>67</v>
      </c>
      <c r="D63" s="3">
        <v>1</v>
      </c>
      <c r="E63" s="1">
        <v>1</v>
      </c>
      <c r="F63" s="1">
        <v>1</v>
      </c>
      <c r="G63" s="1">
        <v>1</v>
      </c>
      <c r="H63" s="29">
        <f>AVERAGE(Tabla18[[#This Row],[Trimestre 1]:[Trimestre 4]])</f>
        <v>1</v>
      </c>
    </row>
    <row r="64" spans="2:8" x14ac:dyDescent="0.25">
      <c r="B64" s="2" t="s">
        <v>66</v>
      </c>
      <c r="C64" s="2" t="s">
        <v>69</v>
      </c>
      <c r="D64" s="3">
        <v>1</v>
      </c>
      <c r="E64" s="1">
        <v>1</v>
      </c>
      <c r="F64" s="1">
        <v>1</v>
      </c>
      <c r="G64" s="1">
        <v>1</v>
      </c>
      <c r="H64" s="3">
        <f>AVERAGE(Tabla18[[#This Row],[Trimestre 1]:[Trimestre 4]])</f>
        <v>1</v>
      </c>
    </row>
    <row r="65" spans="2:8" x14ac:dyDescent="0.25">
      <c r="B65" s="2" t="s">
        <v>70</v>
      </c>
      <c r="C65" s="2" t="s">
        <v>71</v>
      </c>
      <c r="D65" s="3">
        <v>1</v>
      </c>
      <c r="E65" s="1">
        <v>1</v>
      </c>
      <c r="F65" s="1">
        <v>0.82399999999999995</v>
      </c>
      <c r="G65" s="31" t="s">
        <v>93</v>
      </c>
      <c r="H65" s="3">
        <f>AVERAGE(Tabla18[[#This Row],[Trimestre 1]:[Trimestre 4]])</f>
        <v>0.94133333333333324</v>
      </c>
    </row>
    <row r="66" spans="2:8" x14ac:dyDescent="0.25">
      <c r="B66" s="2" t="s">
        <v>70</v>
      </c>
      <c r="C66" s="2" t="s">
        <v>73</v>
      </c>
      <c r="D66" s="3">
        <v>0.63600000000000001</v>
      </c>
      <c r="E66" s="1">
        <v>0.123</v>
      </c>
      <c r="F66" s="1">
        <v>0.92300000000000004</v>
      </c>
      <c r="G66" s="31" t="s">
        <v>93</v>
      </c>
      <c r="H66" s="3">
        <f>AVERAGE(Tabla18[[#This Row],[Trimestre 1]:[Trimestre 4]])</f>
        <v>0.56066666666666665</v>
      </c>
    </row>
    <row r="67" spans="2:8" x14ac:dyDescent="0.25">
      <c r="B67" s="2" t="s">
        <v>70</v>
      </c>
      <c r="C67" s="2" t="s">
        <v>74</v>
      </c>
      <c r="D67" s="3">
        <v>1</v>
      </c>
      <c r="E67" s="1">
        <v>1</v>
      </c>
      <c r="F67" s="1">
        <v>1</v>
      </c>
      <c r="G67" s="31" t="s">
        <v>93</v>
      </c>
      <c r="H67" s="3">
        <f>AVERAGE(Tabla18[[#This Row],[Trimestre 1]:[Trimestre 4]])</f>
        <v>1</v>
      </c>
    </row>
    <row r="68" spans="2:8" x14ac:dyDescent="0.25">
      <c r="B68" s="2" t="s">
        <v>70</v>
      </c>
      <c r="C68" s="2" t="s">
        <v>75</v>
      </c>
      <c r="D68" s="3">
        <v>1</v>
      </c>
      <c r="E68" s="1">
        <v>1</v>
      </c>
      <c r="F68" s="1">
        <v>1</v>
      </c>
      <c r="G68" s="31" t="s">
        <v>93</v>
      </c>
      <c r="H68" s="3">
        <f>AVERAGE(Tabla18[[#This Row],[Trimestre 1]:[Trimestre 4]])</f>
        <v>1</v>
      </c>
    </row>
    <row r="69" spans="2:8" x14ac:dyDescent="0.25">
      <c r="B69" s="2" t="s">
        <v>70</v>
      </c>
      <c r="C69" s="2" t="s">
        <v>77</v>
      </c>
      <c r="D69" s="3">
        <v>1</v>
      </c>
      <c r="E69" s="1">
        <v>1</v>
      </c>
      <c r="F69" s="1">
        <v>1</v>
      </c>
      <c r="G69" s="31" t="s">
        <v>93</v>
      </c>
      <c r="H69" s="3">
        <f>AVERAGE(Tabla18[[#This Row],[Trimestre 1]:[Trimestre 4]])</f>
        <v>1</v>
      </c>
    </row>
    <row r="70" spans="2:8" x14ac:dyDescent="0.25">
      <c r="B70" s="2" t="s">
        <v>70</v>
      </c>
      <c r="C70" s="2" t="s">
        <v>78</v>
      </c>
      <c r="D70" s="3">
        <v>1</v>
      </c>
      <c r="E70" s="1">
        <v>1</v>
      </c>
      <c r="F70" s="1">
        <v>1</v>
      </c>
      <c r="G70" s="31" t="s">
        <v>93</v>
      </c>
      <c r="H70" s="3">
        <f>AVERAGE(Tabla18[[#This Row],[Trimestre 1]:[Trimestre 4]])</f>
        <v>1</v>
      </c>
    </row>
    <row r="71" spans="2:8" x14ac:dyDescent="0.25">
      <c r="B71" s="2" t="s">
        <v>79</v>
      </c>
      <c r="C71" s="2" t="s">
        <v>80</v>
      </c>
      <c r="D71" s="3">
        <v>1</v>
      </c>
      <c r="E71" s="1">
        <v>1</v>
      </c>
      <c r="F71" s="1">
        <v>1</v>
      </c>
      <c r="G71" s="31" t="s">
        <v>93</v>
      </c>
      <c r="H71" s="3">
        <f>AVERAGE(Tabla18[[#This Row],[Trimestre 1]:[Trimestre 4]])</f>
        <v>1</v>
      </c>
    </row>
    <row r="72" spans="2:8" x14ac:dyDescent="0.25">
      <c r="B72" s="2" t="s">
        <v>79</v>
      </c>
      <c r="C72" s="2" t="s">
        <v>81</v>
      </c>
      <c r="D72" s="3">
        <v>1</v>
      </c>
      <c r="E72" s="1">
        <v>1</v>
      </c>
      <c r="F72" s="1">
        <v>1</v>
      </c>
      <c r="G72" s="31" t="s">
        <v>93</v>
      </c>
      <c r="H72" s="3">
        <f>AVERAGE(Tabla18[[#This Row],[Trimestre 1]:[Trimestre 4]])</f>
        <v>1</v>
      </c>
    </row>
    <row r="73" spans="2:8" x14ac:dyDescent="0.25">
      <c r="B73" s="2" t="s">
        <v>79</v>
      </c>
      <c r="C73" s="2" t="s">
        <v>82</v>
      </c>
      <c r="D73" s="3">
        <v>1</v>
      </c>
      <c r="E73" s="1">
        <v>1</v>
      </c>
      <c r="F73" s="1">
        <v>1</v>
      </c>
      <c r="G73" s="31" t="s">
        <v>93</v>
      </c>
      <c r="H73" s="3">
        <f>AVERAGE(Tabla18[[#This Row],[Trimestre 1]:[Trimestre 4]])</f>
        <v>1</v>
      </c>
    </row>
    <row r="74" spans="2:8" x14ac:dyDescent="0.25">
      <c r="B74" s="2" t="s">
        <v>79</v>
      </c>
      <c r="C74" s="2" t="s">
        <v>83</v>
      </c>
      <c r="D74" s="3">
        <v>1</v>
      </c>
      <c r="E74" s="1">
        <v>1</v>
      </c>
      <c r="F74" s="1">
        <v>0.97799999999999998</v>
      </c>
      <c r="G74" s="31" t="s">
        <v>93</v>
      </c>
      <c r="H74" s="3">
        <f>AVERAGE(Tabla18[[#This Row],[Trimestre 1]:[Trimestre 4]])</f>
        <v>0.99266666666666659</v>
      </c>
    </row>
    <row r="75" spans="2:8" x14ac:dyDescent="0.25">
      <c r="B75" s="2" t="s">
        <v>84</v>
      </c>
      <c r="C75" s="2" t="s">
        <v>85</v>
      </c>
      <c r="D75" s="3">
        <v>1</v>
      </c>
      <c r="E75" s="1">
        <v>1</v>
      </c>
      <c r="F75" s="1">
        <v>0.89100000000000001</v>
      </c>
      <c r="G75" s="31" t="s">
        <v>93</v>
      </c>
      <c r="H75" s="3">
        <f>AVERAGE(Tabla18[[#This Row],[Trimestre 1]:[Trimestre 4]])</f>
        <v>0.96366666666666667</v>
      </c>
    </row>
    <row r="76" spans="2:8" ht="17.25" x14ac:dyDescent="0.3">
      <c r="B76" s="13" t="s">
        <v>86</v>
      </c>
      <c r="C76" s="15">
        <f>AVERAGE(Tabla18[[#Totals],[Trimestre 1]:[Trimestre 4]])</f>
        <v>0.9525555555555556</v>
      </c>
      <c r="D76" s="17">
        <f>SUBTOTAL(101,Tabla18[Trimestre 1])</f>
        <v>0.94530555555555573</v>
      </c>
      <c r="E76" s="18">
        <f>SUBTOTAL(101,Tabla18[Trimestre 2])</f>
        <v>0.93173611111111121</v>
      </c>
      <c r="F76" s="18">
        <f>SUBTOTAL(101,Tabla18[Trimestre 3])</f>
        <v>0.93318055555555546</v>
      </c>
      <c r="G76" s="18">
        <f>SUBTOTAL(101,Tabla18[Trimestre 4])</f>
        <v>1</v>
      </c>
      <c r="H76" s="18"/>
    </row>
  </sheetData>
  <sheetProtection selectLockedCells="1" pivotTables="0" selectUnlockedCells="1"/>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ontrol 1">
              <controlPr defaultSize="0" print="0" uiObject="1" autoLine="0" autoPict="0">
                <anchor moveWithCells="1" sizeWithCells="1">
                  <from>
                    <xdr:col>6</xdr:col>
                    <xdr:colOff>0</xdr:colOff>
                    <xdr:row>75</xdr:row>
                    <xdr:rowOff>0</xdr:rowOff>
                  </from>
                  <to>
                    <xdr:col>7</xdr:col>
                    <xdr:colOff>0</xdr:colOff>
                    <xdr:row>76</xdr:row>
                    <xdr:rowOff>0</xdr:rowOff>
                  </to>
                </anchor>
              </controlPr>
            </control>
          </mc:Choice>
        </mc:AlternateContent>
      </controls>
    </mc:Choice>
  </mc:AlternateContent>
  <tableParts count="1">
    <tablePart r:id="rId5"/>
  </tableParts>
  <extLst>
    <ext xmlns:x14="http://schemas.microsoft.com/office/spreadsheetml/2009/9/main" uri="{78C0D931-6437-407d-A8EE-F0AAD7539E65}">
      <x14:conditionalFormattings>
        <x14:conditionalFormatting xmlns:xm="http://schemas.microsoft.com/office/excel/2006/main">
          <x14:cfRule type="iconSet" priority="17" id="{44495221-415A-AF49-BE25-3E8E35C00B25}">
            <x14:iconSet iconSet="3Signs" custom="1">
              <x14:cfvo type="percent">
                <xm:f>0</xm:f>
              </x14:cfvo>
              <x14:cfvo type="num">
                <xm:f>0.7</xm:f>
              </x14:cfvo>
              <x14:cfvo type="num">
                <xm:f>1</xm:f>
              </x14:cfvo>
              <x14:cfIcon iconSet="3TrafficLights1" iconId="0"/>
              <x14:cfIcon iconSet="3TrafficLights1" iconId="1"/>
              <x14:cfIcon iconSet="3Symbols" iconId="2"/>
            </x14:iconSet>
          </x14:cfRule>
          <xm:sqref>D4:H75</xm:sqref>
        </x14:conditionalFormatting>
      </x14:conditionalFormattings>
    </ext>
    <ext xmlns:x15="http://schemas.microsoft.com/office/spreadsheetml/2010/11/main" uri="{3A4CF648-6AED-40f4-86FF-DC5316D8AED3}">
      <x14:slicerList xmlns:x14="http://schemas.microsoft.com/office/spreadsheetml/2009/9/main">
        <x14:slicer r:id="rId6"/>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F8C27-CAD3-4D51-A799-4407E826C5E6}">
  <sheetPr>
    <tabColor rgb="FF00B0F0"/>
    <pageSetUpPr autoPageBreaks="0"/>
  </sheetPr>
  <dimension ref="B2:I5"/>
  <sheetViews>
    <sheetView showGridLines="0" showRowColHeaders="0" zoomScale="130" zoomScaleNormal="130" zoomScaleSheetLayoutView="175" workbookViewId="0">
      <selection activeCell="B4" sqref="B4"/>
    </sheetView>
  </sheetViews>
  <sheetFormatPr defaultColWidth="10.7109375" defaultRowHeight="15" x14ac:dyDescent="0.25"/>
  <cols>
    <col min="2" max="2" width="32.42578125" customWidth="1"/>
    <col min="9" max="9" width="10.7109375" customWidth="1"/>
  </cols>
  <sheetData>
    <row r="2" spans="2:9" ht="15" customHeight="1" x14ac:dyDescent="0.25">
      <c r="B2" s="20" t="s">
        <v>92</v>
      </c>
      <c r="C2" s="22">
        <v>2019</v>
      </c>
      <c r="D2" s="23">
        <v>2020</v>
      </c>
      <c r="E2" s="24">
        <v>2021</v>
      </c>
      <c r="F2" s="25">
        <v>2022</v>
      </c>
      <c r="G2" s="26">
        <v>2023</v>
      </c>
      <c r="H2" s="27">
        <v>2024</v>
      </c>
      <c r="I2" s="28">
        <v>2025</v>
      </c>
    </row>
    <row r="3" spans="2:9" ht="18" customHeight="1" x14ac:dyDescent="0.25">
      <c r="B3" s="14" t="s">
        <v>41</v>
      </c>
      <c r="C3" s="21">
        <f>IFERROR(VLOOKUP(B3,Tabla13457[[Sujeto obligado]:[Anual]],2,FALSE),"no aplica")</f>
        <v>1</v>
      </c>
      <c r="D3" s="21">
        <f>IFERROR(VLOOKUP(B3,Tabla13456[[Sujeto obligado]:[Anual]],5,FALSE),"no aplica")</f>
        <v>0.98966666666666658</v>
      </c>
      <c r="E3" s="21">
        <f>IFERROR(VLOOKUP(B3,Tabla1345[[Sujeto obligado]:[Anual]],6,FALSE),"no aplica")</f>
        <v>0.98380000000000001</v>
      </c>
      <c r="F3" s="21">
        <f>IFERROR(VLOOKUP(B3,Tabla134[[Sujeto obligado]:[Anual]],6,FALSE),"no aplica")</f>
        <v>1</v>
      </c>
      <c r="G3" s="21">
        <f>IFERROR(VLOOKUP(B3,Tabla13[[Sujeto obligado]:[Anual]],6,FALSE),"no aplica")</f>
        <v>1</v>
      </c>
      <c r="H3" s="21">
        <f>IFERROR(VLOOKUP(B3,Tabla1[[Sujeto obligado]:[Anual]],6,FALSE),"no aplica")</f>
        <v>1</v>
      </c>
      <c r="I3" s="21">
        <f>IFERROR(VLOOKUP(B3,Tabla18[[Sujeto obligado]:[Anual]],6,FALSE),"no aplica")</f>
        <v>0.94433333333333325</v>
      </c>
    </row>
    <row r="5" spans="2:9" x14ac:dyDescent="0.25">
      <c r="B5" s="19">
        <f ca="1">TODAY()</f>
        <v>46108</v>
      </c>
    </row>
  </sheetData>
  <sheetProtection algorithmName="SHA-512" hashValue="oQb1VQVv//2hFyrff37hm8o5fG9V1VSIDJ3vzqyR2LRiRZbS5sgcrrcHrZ6MPgHg+9hMCv55Azj7okIu2cuezw==" saltValue="rYIvc5/lsSyq2ap2dDaNsA==" spinCount="100000" sheet="1" objects="1" scenarios="1" selectLockedCells="1"/>
  <pageMargins left="0.7" right="0.7" top="0.75" bottom="0.75" header="0.3" footer="0.3"/>
  <pageSetup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C04CDCC-D22A-4517-9FEC-048FF14B40D8}">
          <x14:formula1>
            <xm:f>'2019'!$C$4:$C$77</xm:f>
          </x14:formula1>
          <xm:sqref>B3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89574-B0A9-40F0-B1BA-1C6C916F8FD6}">
  <sheetPr>
    <tabColor rgb="FF00B050"/>
  </sheetPr>
  <dimension ref="B3:H4"/>
  <sheetViews>
    <sheetView showGridLines="0" showRowColHeaders="0" zoomScale="85" zoomScaleNormal="85" workbookViewId="0">
      <selection activeCell="Z22" sqref="Z22"/>
    </sheetView>
  </sheetViews>
  <sheetFormatPr defaultColWidth="11.42578125" defaultRowHeight="15" x14ac:dyDescent="0.25"/>
  <sheetData>
    <row r="3" spans="2:8" x14ac:dyDescent="0.25">
      <c r="B3">
        <v>2019</v>
      </c>
      <c r="C3">
        <v>2020</v>
      </c>
      <c r="D3">
        <v>2021</v>
      </c>
      <c r="E3">
        <v>2022</v>
      </c>
      <c r="F3">
        <v>2023</v>
      </c>
      <c r="G3">
        <v>2024</v>
      </c>
      <c r="H3">
        <v>2025</v>
      </c>
    </row>
    <row r="4" spans="2:8" x14ac:dyDescent="0.25">
      <c r="B4" s="30">
        <f>Tabla13457[[#Totals],[Sujeto obligado]]</f>
        <v>0.87688219178082172</v>
      </c>
      <c r="C4" s="30">
        <f>Tabla13456[[#Totals],[Sujeto obligado]]</f>
        <v>0.93057077625570772</v>
      </c>
      <c r="D4" s="30">
        <f>Tabla1345[[#Totals],[Sujeto obligado]]</f>
        <v>0.88289861111111112</v>
      </c>
      <c r="E4" s="30">
        <f>Tabla134[[#Totals],[Sujeto obligado]]</f>
        <v>0.98483680555555553</v>
      </c>
      <c r="F4" s="30">
        <f>Tabla13[[#Totals],[Sujeto obligado]]</f>
        <v>0.99499999999999988</v>
      </c>
      <c r="G4" s="30">
        <f>Tabla1[[#Totals],[Sujeto obligado]]</f>
        <v>0.99159859154929575</v>
      </c>
      <c r="H4" s="30">
        <f>Tabla18[[#Totals],[Sujeto obligado]]</f>
        <v>0.9525555555555556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2019</vt:lpstr>
      <vt:lpstr>2020</vt:lpstr>
      <vt:lpstr>2021</vt:lpstr>
      <vt:lpstr>2022</vt:lpstr>
      <vt:lpstr>2023</vt:lpstr>
      <vt:lpstr>2024</vt:lpstr>
      <vt:lpstr>2025</vt:lpstr>
      <vt:lpstr>Por sujeto obligado</vt:lpstr>
      <vt:lpstr>Históricos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Rodrigo Sierra</dc:creator>
  <cp:keywords/>
  <dc:description/>
  <cp:lastModifiedBy>IACIP</cp:lastModifiedBy>
  <cp:revision/>
  <dcterms:created xsi:type="dcterms:W3CDTF">2024-05-29T16:57:54Z</dcterms:created>
  <dcterms:modified xsi:type="dcterms:W3CDTF">2026-03-27T19:04:48Z</dcterms:modified>
  <cp:category/>
  <cp:contentStatus/>
</cp:coreProperties>
</file>